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20340" windowHeight="7935" activeTab="2"/>
  </bookViews>
  <sheets>
    <sheet name="Truy lĩnh lương" sheetId="10" r:id="rId1"/>
    <sheet name="Phép" sheetId="8" r:id="rId2"/>
    <sheet name="Thang 12" sheetId="14" r:id="rId3"/>
    <sheet name="Thang 11" sheetId="12" r:id="rId4"/>
    <sheet name="Thang 10_3GV mới" sheetId="13" r:id="rId5"/>
    <sheet name="Thang 10" sheetId="11" r:id="rId6"/>
    <sheet name="Thang 9" sheetId="9" r:id="rId7"/>
    <sheet name="Thang 8" sheetId="7" r:id="rId8"/>
    <sheet name="Thang 7" sheetId="6" r:id="rId9"/>
    <sheet name="Thang 6" sheetId="5" r:id="rId10"/>
    <sheet name="Thang 5" sheetId="4" r:id="rId11"/>
    <sheet name="Thang 4" sheetId="1" r:id="rId12"/>
    <sheet name="Sheet2" sheetId="2" r:id="rId13"/>
    <sheet name="Sheet3" sheetId="3" r:id="rId14"/>
  </sheets>
  <externalReferences>
    <externalReference r:id="rId15"/>
  </externalReferences>
  <definedNames>
    <definedName name="_xlnm.Print_Titles" localSheetId="1">Phép!$9:$11</definedName>
    <definedName name="_xlnm.Print_Titles" localSheetId="5">'Thang 10'!$9:$11</definedName>
    <definedName name="_xlnm.Print_Titles" localSheetId="4">'Thang 10_3GV mới'!$9:$11</definedName>
    <definedName name="_xlnm.Print_Titles" localSheetId="3">'Thang 11'!$9:$11</definedName>
    <definedName name="_xlnm.Print_Titles" localSheetId="2">'Thang 12'!$9:$11</definedName>
    <definedName name="_xlnm.Print_Titles" localSheetId="11">'Thang 4'!$9:$11</definedName>
    <definedName name="_xlnm.Print_Titles" localSheetId="10">'Thang 5'!$9:$11</definedName>
    <definedName name="_xlnm.Print_Titles" localSheetId="9">'Thang 6'!$9:$11</definedName>
    <definedName name="_xlnm.Print_Titles" localSheetId="8">'Thang 7'!$9:$11</definedName>
    <definedName name="_xlnm.Print_Titles" localSheetId="7">'Thang 8'!$9:$11</definedName>
    <definedName name="_xlnm.Print_Titles" localSheetId="6">'Thang 9'!$9:$11</definedName>
  </definedNames>
  <calcPr calcId="124519"/>
</workbook>
</file>

<file path=xl/calcChain.xml><?xml version="1.0" encoding="utf-8"?>
<calcChain xmlns="http://schemas.openxmlformats.org/spreadsheetml/2006/main">
  <c r="D53" i="14"/>
  <c r="D52"/>
  <c r="G47"/>
  <c r="E47" s="1"/>
  <c r="G46"/>
  <c r="F44"/>
  <c r="E44" s="1"/>
  <c r="F43"/>
  <c r="E43" s="1"/>
  <c r="F42"/>
  <c r="E42" s="1"/>
  <c r="F41"/>
  <c r="E41" s="1"/>
  <c r="F40"/>
  <c r="E40" s="1"/>
  <c r="F39"/>
  <c r="E39" s="1"/>
  <c r="F38"/>
  <c r="E38" s="1"/>
  <c r="F37"/>
  <c r="E37" s="1"/>
  <c r="F36"/>
  <c r="E36" s="1"/>
  <c r="F35"/>
  <c r="E35" s="1"/>
  <c r="F34"/>
  <c r="E34" s="1"/>
  <c r="F33"/>
  <c r="E33" s="1"/>
  <c r="F32"/>
  <c r="E32" s="1"/>
  <c r="F31"/>
  <c r="E31" s="1"/>
  <c r="F30"/>
  <c r="E30" s="1"/>
  <c r="F29"/>
  <c r="E29" s="1"/>
  <c r="F28"/>
  <c r="E28" s="1"/>
  <c r="F27"/>
  <c r="E27" s="1"/>
  <c r="F26"/>
  <c r="E26" s="1"/>
  <c r="F25"/>
  <c r="E25" s="1"/>
  <c r="F24"/>
  <c r="E24" s="1"/>
  <c r="F23"/>
  <c r="E23" s="1"/>
  <c r="F22"/>
  <c r="E22" s="1"/>
  <c r="F21"/>
  <c r="E21" s="1"/>
  <c r="F20"/>
  <c r="E20" s="1"/>
  <c r="F19"/>
  <c r="E19" s="1"/>
  <c r="F18"/>
  <c r="E18" s="1"/>
  <c r="F17"/>
  <c r="E17" s="1"/>
  <c r="F16"/>
  <c r="E16" s="1"/>
  <c r="F15"/>
  <c r="E15" s="1"/>
  <c r="F14"/>
  <c r="E14" s="1"/>
  <c r="I12"/>
  <c r="I12" i="12"/>
  <c r="F14" i="13"/>
  <c r="E14" s="1"/>
  <c r="F16"/>
  <c r="E16" s="1"/>
  <c r="F15"/>
  <c r="E15" s="1"/>
  <c r="F42" i="12"/>
  <c r="E42" s="1"/>
  <c r="F41"/>
  <c r="E41" s="1"/>
  <c r="F40"/>
  <c r="E40" s="1"/>
  <c r="F27"/>
  <c r="E27" s="1"/>
  <c r="G48"/>
  <c r="G47"/>
  <c r="E47" s="1"/>
  <c r="F45"/>
  <c r="E45" s="1"/>
  <c r="F44"/>
  <c r="E44" s="1"/>
  <c r="F43"/>
  <c r="E43" s="1"/>
  <c r="F39"/>
  <c r="E39" s="1"/>
  <c r="F38"/>
  <c r="E38" s="1"/>
  <c r="F37"/>
  <c r="E37" s="1"/>
  <c r="F36"/>
  <c r="E36" s="1"/>
  <c r="F35"/>
  <c r="E35" s="1"/>
  <c r="F34"/>
  <c r="E34" s="1"/>
  <c r="F33"/>
  <c r="E33" s="1"/>
  <c r="F32"/>
  <c r="E32" s="1"/>
  <c r="F31"/>
  <c r="E31" s="1"/>
  <c r="F30"/>
  <c r="E30" s="1"/>
  <c r="F29"/>
  <c r="E29" s="1"/>
  <c r="F28"/>
  <c r="E28" s="1"/>
  <c r="F26"/>
  <c r="E26" s="1"/>
  <c r="F25"/>
  <c r="E25" s="1"/>
  <c r="F24"/>
  <c r="E24" s="1"/>
  <c r="F22"/>
  <c r="E22" s="1"/>
  <c r="F21"/>
  <c r="E21" s="1"/>
  <c r="F20"/>
  <c r="E20" s="1"/>
  <c r="F19"/>
  <c r="E19" s="1"/>
  <c r="F18"/>
  <c r="E18" s="1"/>
  <c r="F17"/>
  <c r="E17" s="1"/>
  <c r="F16"/>
  <c r="E16" s="1"/>
  <c r="F15"/>
  <c r="E15" s="1"/>
  <c r="F14"/>
  <c r="E14" s="1"/>
  <c r="F14" i="11"/>
  <c r="E14" s="1"/>
  <c r="K12"/>
  <c r="J12"/>
  <c r="I12"/>
  <c r="F41"/>
  <c r="E41" s="1"/>
  <c r="F40"/>
  <c r="F39"/>
  <c r="I39" s="1"/>
  <c r="F38"/>
  <c r="E38" s="1"/>
  <c r="F36"/>
  <c r="I36" s="1"/>
  <c r="F35"/>
  <c r="E35" s="1"/>
  <c r="F34"/>
  <c r="E34" s="1"/>
  <c r="F33"/>
  <c r="E33" s="1"/>
  <c r="F32"/>
  <c r="E32" s="1"/>
  <c r="F31"/>
  <c r="E31" s="1"/>
  <c r="F30"/>
  <c r="E30" s="1"/>
  <c r="F29"/>
  <c r="E29" s="1"/>
  <c r="F28"/>
  <c r="E28" s="1"/>
  <c r="F27"/>
  <c r="E27" s="1"/>
  <c r="F26"/>
  <c r="E26" s="1"/>
  <c r="F25"/>
  <c r="E25" s="1"/>
  <c r="F24"/>
  <c r="E24" s="1"/>
  <c r="F23"/>
  <c r="E23" s="1"/>
  <c r="F22"/>
  <c r="E22" s="1"/>
  <c r="F21"/>
  <c r="E21" s="1"/>
  <c r="F20"/>
  <c r="E20" s="1"/>
  <c r="F19"/>
  <c r="E19" s="1"/>
  <c r="F18"/>
  <c r="E18" s="1"/>
  <c r="F17"/>
  <c r="F16"/>
  <c r="E16" s="1"/>
  <c r="F15"/>
  <c r="E36"/>
  <c r="G46"/>
  <c r="E46" s="1"/>
  <c r="G45"/>
  <c r="E45" s="1"/>
  <c r="F43"/>
  <c r="E43" s="1"/>
  <c r="F42"/>
  <c r="E42" s="1"/>
  <c r="F17" i="10"/>
  <c r="F23"/>
  <c r="E23" s="1"/>
  <c r="F22"/>
  <c r="E22" s="1"/>
  <c r="F19"/>
  <c r="E19" s="1"/>
  <c r="E17"/>
  <c r="F16"/>
  <c r="E16" s="1"/>
  <c r="E15"/>
  <c r="E28"/>
  <c r="E27"/>
  <c r="E26"/>
  <c r="E25"/>
  <c r="E24"/>
  <c r="E21"/>
  <c r="E20"/>
  <c r="E18"/>
  <c r="E36" i="9"/>
  <c r="E39"/>
  <c r="F15" i="8"/>
  <c r="F14"/>
  <c r="F12" s="1"/>
  <c r="E15"/>
  <c r="E14"/>
  <c r="G46" i="9"/>
  <c r="E46" s="1"/>
  <c r="G45"/>
  <c r="E45" s="1"/>
  <c r="F43"/>
  <c r="E43" s="1"/>
  <c r="F42"/>
  <c r="E42" s="1"/>
  <c r="F41"/>
  <c r="E41" s="1"/>
  <c r="F40"/>
  <c r="E40" s="1"/>
  <c r="F38"/>
  <c r="E38" s="1"/>
  <c r="F37"/>
  <c r="E37" s="1"/>
  <c r="J48" i="11" s="1"/>
  <c r="F35" i="9"/>
  <c r="E35" s="1"/>
  <c r="F34"/>
  <c r="E34" s="1"/>
  <c r="F33"/>
  <c r="E33" s="1"/>
  <c r="F32"/>
  <c r="E32" s="1"/>
  <c r="F31"/>
  <c r="E31" s="1"/>
  <c r="F30"/>
  <c r="E30" s="1"/>
  <c r="F29"/>
  <c r="E29" s="1"/>
  <c r="F28"/>
  <c r="E28" s="1"/>
  <c r="F27"/>
  <c r="E27" s="1"/>
  <c r="F26"/>
  <c r="E26" s="1"/>
  <c r="F25"/>
  <c r="E25" s="1"/>
  <c r="F24"/>
  <c r="E24" s="1"/>
  <c r="F23"/>
  <c r="E23" s="1"/>
  <c r="F22"/>
  <c r="E22" s="1"/>
  <c r="F21"/>
  <c r="E21" s="1"/>
  <c r="F20"/>
  <c r="E20" s="1"/>
  <c r="F19"/>
  <c r="E19" s="1"/>
  <c r="F18"/>
  <c r="E18" s="1"/>
  <c r="F17"/>
  <c r="E17" s="1"/>
  <c r="F16"/>
  <c r="E16" s="1"/>
  <c r="F15"/>
  <c r="E15" s="1"/>
  <c r="F14"/>
  <c r="E12" i="8"/>
  <c r="G46" i="7"/>
  <c r="E46" s="1"/>
  <c r="G45"/>
  <c r="E45" s="1"/>
  <c r="F43"/>
  <c r="E43" s="1"/>
  <c r="F42"/>
  <c r="E42" s="1"/>
  <c r="F41"/>
  <c r="E41" s="1"/>
  <c r="F40"/>
  <c r="E40" s="1"/>
  <c r="F39"/>
  <c r="E39" s="1"/>
  <c r="F38"/>
  <c r="E38" s="1"/>
  <c r="F37"/>
  <c r="E37" s="1"/>
  <c r="F36"/>
  <c r="E36" s="1"/>
  <c r="F35"/>
  <c r="E35" s="1"/>
  <c r="F34"/>
  <c r="E34" s="1"/>
  <c r="F33"/>
  <c r="E33" s="1"/>
  <c r="F32"/>
  <c r="E32" s="1"/>
  <c r="F31"/>
  <c r="E31" s="1"/>
  <c r="F30"/>
  <c r="E30" s="1"/>
  <c r="F29"/>
  <c r="E29" s="1"/>
  <c r="F28"/>
  <c r="E28" s="1"/>
  <c r="F27"/>
  <c r="E27" s="1"/>
  <c r="F26"/>
  <c r="E26" s="1"/>
  <c r="F25"/>
  <c r="E25" s="1"/>
  <c r="F24"/>
  <c r="E24" s="1"/>
  <c r="F23"/>
  <c r="E23" s="1"/>
  <c r="F22"/>
  <c r="E22" s="1"/>
  <c r="F21"/>
  <c r="E21" s="1"/>
  <c r="F20"/>
  <c r="E20" s="1"/>
  <c r="F19"/>
  <c r="E19" s="1"/>
  <c r="F18"/>
  <c r="E18" s="1"/>
  <c r="F17"/>
  <c r="E17" s="1"/>
  <c r="F16"/>
  <c r="E16" s="1"/>
  <c r="F15"/>
  <c r="E15" s="1"/>
  <c r="F14"/>
  <c r="E14" s="1"/>
  <c r="G46" i="6"/>
  <c r="E46" s="1"/>
  <c r="G45"/>
  <c r="E45" s="1"/>
  <c r="F43"/>
  <c r="E43" s="1"/>
  <c r="F42"/>
  <c r="E42" s="1"/>
  <c r="F41"/>
  <c r="E41" s="1"/>
  <c r="F40"/>
  <c r="E40" s="1"/>
  <c r="F39"/>
  <c r="E39" s="1"/>
  <c r="F38"/>
  <c r="E38" s="1"/>
  <c r="F37"/>
  <c r="E37" s="1"/>
  <c r="F36"/>
  <c r="E36" s="1"/>
  <c r="F35"/>
  <c r="E35" s="1"/>
  <c r="F34"/>
  <c r="E34" s="1"/>
  <c r="F33"/>
  <c r="E33" s="1"/>
  <c r="F32"/>
  <c r="E32" s="1"/>
  <c r="F31"/>
  <c r="E31" s="1"/>
  <c r="F30"/>
  <c r="E30" s="1"/>
  <c r="F29"/>
  <c r="E29" s="1"/>
  <c r="F28"/>
  <c r="E28" s="1"/>
  <c r="F27"/>
  <c r="E27" s="1"/>
  <c r="F26"/>
  <c r="E26" s="1"/>
  <c r="F25"/>
  <c r="E25" s="1"/>
  <c r="F24"/>
  <c r="E24" s="1"/>
  <c r="F23"/>
  <c r="E23" s="1"/>
  <c r="F22"/>
  <c r="E22" s="1"/>
  <c r="F21"/>
  <c r="E21" s="1"/>
  <c r="F20"/>
  <c r="E20" s="1"/>
  <c r="F19"/>
  <c r="E19" s="1"/>
  <c r="F18"/>
  <c r="E18" s="1"/>
  <c r="F17"/>
  <c r="E17" s="1"/>
  <c r="F16"/>
  <c r="E16" s="1"/>
  <c r="F15"/>
  <c r="E15" s="1"/>
  <c r="F14"/>
  <c r="E14" s="1"/>
  <c r="G46" i="5"/>
  <c r="E46" s="1"/>
  <c r="G45"/>
  <c r="E45" s="1"/>
  <c r="F43"/>
  <c r="E43" s="1"/>
  <c r="F42"/>
  <c r="E42" s="1"/>
  <c r="F41"/>
  <c r="E41" s="1"/>
  <c r="F40"/>
  <c r="E40" s="1"/>
  <c r="F39"/>
  <c r="E39" s="1"/>
  <c r="F38"/>
  <c r="E38" s="1"/>
  <c r="F37"/>
  <c r="E37" s="1"/>
  <c r="F36"/>
  <c r="E36" s="1"/>
  <c r="F35"/>
  <c r="E35" s="1"/>
  <c r="F34"/>
  <c r="E34" s="1"/>
  <c r="F33"/>
  <c r="E33" s="1"/>
  <c r="F32"/>
  <c r="E32" s="1"/>
  <c r="F31"/>
  <c r="E31" s="1"/>
  <c r="F30"/>
  <c r="E30" s="1"/>
  <c r="F29"/>
  <c r="E29" s="1"/>
  <c r="F28"/>
  <c r="E28" s="1"/>
  <c r="F27"/>
  <c r="E27" s="1"/>
  <c r="F26"/>
  <c r="E26" s="1"/>
  <c r="F25"/>
  <c r="E25" s="1"/>
  <c r="F24"/>
  <c r="E24" s="1"/>
  <c r="F23"/>
  <c r="E23" s="1"/>
  <c r="F22"/>
  <c r="E22" s="1"/>
  <c r="F21"/>
  <c r="E21" s="1"/>
  <c r="F20"/>
  <c r="E20" s="1"/>
  <c r="F19"/>
  <c r="E19" s="1"/>
  <c r="F18"/>
  <c r="E18" s="1"/>
  <c r="F17"/>
  <c r="E17" s="1"/>
  <c r="F16"/>
  <c r="E16" s="1"/>
  <c r="F15"/>
  <c r="E15" s="1"/>
  <c r="F14"/>
  <c r="E14" s="1"/>
  <c r="F40" i="4"/>
  <c r="E40" s="1"/>
  <c r="F28"/>
  <c r="E28" s="1"/>
  <c r="G47"/>
  <c r="E47" s="1"/>
  <c r="G46"/>
  <c r="E46" s="1"/>
  <c r="F44"/>
  <c r="E44" s="1"/>
  <c r="F43"/>
  <c r="E43" s="1"/>
  <c r="F42"/>
  <c r="E42" s="1"/>
  <c r="F41"/>
  <c r="E41" s="1"/>
  <c r="F39"/>
  <c r="E39" s="1"/>
  <c r="F38"/>
  <c r="E38" s="1"/>
  <c r="F37"/>
  <c r="E37" s="1"/>
  <c r="F36"/>
  <c r="E36" s="1"/>
  <c r="F35"/>
  <c r="E35" s="1"/>
  <c r="F34"/>
  <c r="E34" s="1"/>
  <c r="F33"/>
  <c r="E33" s="1"/>
  <c r="F32"/>
  <c r="E32" s="1"/>
  <c r="F31"/>
  <c r="E31" s="1"/>
  <c r="F30"/>
  <c r="E30" s="1"/>
  <c r="F29"/>
  <c r="E29" s="1"/>
  <c r="F27"/>
  <c r="E27" s="1"/>
  <c r="F26"/>
  <c r="E26" s="1"/>
  <c r="F25"/>
  <c r="E25" s="1"/>
  <c r="F24"/>
  <c r="E24" s="1"/>
  <c r="F23"/>
  <c r="E23" s="1"/>
  <c r="F22"/>
  <c r="E22" s="1"/>
  <c r="F21"/>
  <c r="E21" s="1"/>
  <c r="F20"/>
  <c r="E20" s="1"/>
  <c r="F19"/>
  <c r="E19" s="1"/>
  <c r="F18"/>
  <c r="E18" s="1"/>
  <c r="I47" i="5" s="1"/>
  <c r="F17" i="4"/>
  <c r="E17" s="1"/>
  <c r="F16"/>
  <c r="E16" s="1"/>
  <c r="F15"/>
  <c r="E15" s="1"/>
  <c r="F14"/>
  <c r="E14" s="1"/>
  <c r="G47" i="1"/>
  <c r="E47" s="1"/>
  <c r="G46"/>
  <c r="E46" s="1"/>
  <c r="F44"/>
  <c r="E44" s="1"/>
  <c r="F42"/>
  <c r="E42" s="1"/>
  <c r="F41"/>
  <c r="E41" s="1"/>
  <c r="F40"/>
  <c r="E40" s="1"/>
  <c r="F39"/>
  <c r="E39" s="1"/>
  <c r="F38"/>
  <c r="E38" s="1"/>
  <c r="F37"/>
  <c r="E37" s="1"/>
  <c r="F36"/>
  <c r="E36" s="1"/>
  <c r="F35"/>
  <c r="E35" s="1"/>
  <c r="F34"/>
  <c r="E34" s="1"/>
  <c r="F33"/>
  <c r="E33" s="1"/>
  <c r="F32"/>
  <c r="E32" s="1"/>
  <c r="F31"/>
  <c r="E31" s="1"/>
  <c r="F30"/>
  <c r="E30" s="1"/>
  <c r="F29"/>
  <c r="E29" s="1"/>
  <c r="F28"/>
  <c r="E28" s="1"/>
  <c r="F27"/>
  <c r="E27" s="1"/>
  <c r="F26"/>
  <c r="E26" s="1"/>
  <c r="F25"/>
  <c r="E25" s="1"/>
  <c r="F24"/>
  <c r="E24" s="1"/>
  <c r="F23"/>
  <c r="E23" s="1"/>
  <c r="F22"/>
  <c r="E22" s="1"/>
  <c r="F21"/>
  <c r="E21" s="1"/>
  <c r="F20"/>
  <c r="E20" s="1"/>
  <c r="F19"/>
  <c r="E19" s="1"/>
  <c r="F18"/>
  <c r="E18" s="1"/>
  <c r="F17"/>
  <c r="E17" s="1"/>
  <c r="F43"/>
  <c r="E43" s="1"/>
  <c r="F16"/>
  <c r="E16" s="1"/>
  <c r="F15"/>
  <c r="E15" s="1"/>
  <c r="F14"/>
  <c r="E14" s="1"/>
  <c r="G45" i="14" l="1"/>
  <c r="E45"/>
  <c r="G12"/>
  <c r="E46"/>
  <c r="F13"/>
  <c r="I26"/>
  <c r="F13" i="13"/>
  <c r="E13" s="1"/>
  <c r="E12" s="1"/>
  <c r="G17"/>
  <c r="G12" s="1"/>
  <c r="E39" i="11"/>
  <c r="I27" i="12"/>
  <c r="I41" i="11"/>
  <c r="I40"/>
  <c r="I23" i="12"/>
  <c r="F13"/>
  <c r="G46"/>
  <c r="E48"/>
  <c r="I15" i="11"/>
  <c r="E40"/>
  <c r="I26"/>
  <c r="I30"/>
  <c r="I34"/>
  <c r="I17"/>
  <c r="I21"/>
  <c r="I25"/>
  <c r="I29"/>
  <c r="I33"/>
  <c r="I38"/>
  <c r="I16"/>
  <c r="I20"/>
  <c r="I28"/>
  <c r="I32"/>
  <c r="E17"/>
  <c r="I24"/>
  <c r="I42"/>
  <c r="I14"/>
  <c r="I43"/>
  <c r="I22"/>
  <c r="I18"/>
  <c r="I35"/>
  <c r="I31"/>
  <c r="I27"/>
  <c r="I23"/>
  <c r="I19"/>
  <c r="F13"/>
  <c r="F12" s="1"/>
  <c r="I13" s="1"/>
  <c r="E15"/>
  <c r="G44"/>
  <c r="E44" s="1"/>
  <c r="I46" i="9"/>
  <c r="I47" s="1"/>
  <c r="I46" i="11"/>
  <c r="I47" s="1"/>
  <c r="F13" i="10"/>
  <c r="J13" s="1"/>
  <c r="E14"/>
  <c r="F13" i="9"/>
  <c r="F12" s="1"/>
  <c r="G44"/>
  <c r="I39"/>
  <c r="E14"/>
  <c r="I39" i="6"/>
  <c r="I27" i="7"/>
  <c r="I39"/>
  <c r="F13"/>
  <c r="G44"/>
  <c r="I27" i="6"/>
  <c r="I39" i="5"/>
  <c r="G44" i="6"/>
  <c r="F13"/>
  <c r="I28" i="4"/>
  <c r="I40"/>
  <c r="I27" i="5"/>
  <c r="F13"/>
  <c r="G44"/>
  <c r="F13" i="4"/>
  <c r="F12" s="1"/>
  <c r="G45"/>
  <c r="F13" i="1"/>
  <c r="G45"/>
  <c r="G12" s="1"/>
  <c r="E13" i="14" l="1"/>
  <c r="E12" s="1"/>
  <c r="F12"/>
  <c r="F12" i="13"/>
  <c r="E17"/>
  <c r="E13" i="12"/>
  <c r="F12"/>
  <c r="E46"/>
  <c r="G12"/>
  <c r="I48" i="11"/>
  <c r="E13"/>
  <c r="E12" s="1"/>
  <c r="K13" s="1"/>
  <c r="G12"/>
  <c r="J13" s="1"/>
  <c r="E29" i="10"/>
  <c r="G12"/>
  <c r="E13"/>
  <c r="F12"/>
  <c r="E13" i="9"/>
  <c r="G12"/>
  <c r="E44"/>
  <c r="E44" i="7"/>
  <c r="G12"/>
  <c r="E13"/>
  <c r="F12"/>
  <c r="E44" i="6"/>
  <c r="G12"/>
  <c r="F12"/>
  <c r="E13"/>
  <c r="E13" i="5"/>
  <c r="F12"/>
  <c r="E44"/>
  <c r="G12"/>
  <c r="G12" i="4"/>
  <c r="I12" s="1"/>
  <c r="E45"/>
  <c r="E13"/>
  <c r="E13" i="1"/>
  <c r="F12"/>
  <c r="I12" s="1"/>
  <c r="E45"/>
  <c r="J12" i="14" l="1"/>
  <c r="I48"/>
  <c r="E12" i="12"/>
  <c r="E12" i="10"/>
  <c r="E12" i="9"/>
  <c r="E12" i="6"/>
  <c r="I12" i="7"/>
  <c r="E12"/>
  <c r="I12" i="6"/>
  <c r="E12" i="5"/>
  <c r="I12"/>
  <c r="E12" i="1"/>
  <c r="E12" i="4"/>
  <c r="I49" i="12" l="1"/>
  <c r="I50" s="1"/>
  <c r="D51" i="14"/>
  <c r="D54" s="1"/>
  <c r="J12" i="12"/>
  <c r="J12" i="5"/>
  <c r="J12" i="7"/>
  <c r="J12" i="6"/>
  <c r="I12" i="13" l="1"/>
  <c r="J12" s="1"/>
</calcChain>
</file>

<file path=xl/sharedStrings.xml><?xml version="1.0" encoding="utf-8"?>
<sst xmlns="http://schemas.openxmlformats.org/spreadsheetml/2006/main" count="1231" uniqueCount="165">
  <si>
    <t>BẢNG THANH TOÁN CHO ĐỐI TƯỢNG THU HƯỞNG</t>
  </si>
  <si>
    <t>(Kèm theo Giấy rút dự toán /Ủy nhiệm chi số 23 ngày 7 tháng 4 năm 2020)</t>
  </si>
  <si>
    <t>1. Đơn vị sử dụng ngân sách: Trường mầm non Him Lam</t>
  </si>
  <si>
    <t>2. Mã đơn vị: 1029630</t>
  </si>
  <si>
    <t>TT</t>
  </si>
  <si>
    <t>Họ và tên</t>
  </si>
  <si>
    <t>Tài khoản ngân hàng</t>
  </si>
  <si>
    <t>Tổng số</t>
  </si>
  <si>
    <t>Lương và phụ cấp theo lương</t>
  </si>
  <si>
    <t>Ghi chú</t>
  </si>
  <si>
    <t>Số tài khoản người hưởng</t>
  </si>
  <si>
    <t>Tên ngân hàng</t>
  </si>
  <si>
    <t>(1)</t>
  </si>
  <si>
    <t>(2)</t>
  </si>
  <si>
    <t>(3)</t>
  </si>
  <si>
    <t>(4)</t>
  </si>
  <si>
    <t>(5)</t>
  </si>
  <si>
    <t>(6)</t>
  </si>
  <si>
    <t>(7)</t>
  </si>
  <si>
    <t>I</t>
  </si>
  <si>
    <t>Đối với công chức, viên chức</t>
  </si>
  <si>
    <t>Nguyễn Thị Phúc</t>
  </si>
  <si>
    <t>Nguyễn Thị Thúy</t>
  </si>
  <si>
    <t>Lò Thị Hồng Nhung</t>
  </si>
  <si>
    <t>Phạm Thị Vân Anh</t>
  </si>
  <si>
    <t>Trang Kim Loan</t>
  </si>
  <si>
    <t>Hà Thị Huệ</t>
  </si>
  <si>
    <t>Dương Thị Thúy</t>
  </si>
  <si>
    <t>Nguyễn Thị Chung</t>
  </si>
  <si>
    <t>Vũ Thị Thảo</t>
  </si>
  <si>
    <t>Đinh Thị Vui</t>
  </si>
  <si>
    <t>Trần Thị Sâm</t>
  </si>
  <si>
    <t>Nguyễn Thị Hiên</t>
  </si>
  <si>
    <t>Khổng Thị Oanh</t>
  </si>
  <si>
    <t>Nguyễn Thị Thanh Bình</t>
  </si>
  <si>
    <t>Nguyễn Thị Hoài Thanh</t>
  </si>
  <si>
    <t>Lê Thị Hiền</t>
  </si>
  <si>
    <t>Đinh Thị Dương</t>
  </si>
  <si>
    <t>Nguyễn Thị Huyền</t>
  </si>
  <si>
    <t>Hà Thị Hiền</t>
  </si>
  <si>
    <t>Trần Thị Hồng Nhung</t>
  </si>
  <si>
    <t>Vừ Thị Ngọc Hà</t>
  </si>
  <si>
    <t>Nguyễn Thu Dung</t>
  </si>
  <si>
    <t>Nguyễn Thị Huế</t>
  </si>
  <si>
    <t xml:space="preserve">Bùi Thị Thảo </t>
  </si>
  <si>
    <t>Phạm Thị Lan</t>
  </si>
  <si>
    <t>Vũ Thị Nhự</t>
  </si>
  <si>
    <t>Vương Thị Thanh Hoa</t>
  </si>
  <si>
    <t>Đỗ Kim Dung</t>
  </si>
  <si>
    <t>Cao Thị Thu Nghĩa</t>
  </si>
  <si>
    <t>Lò Thị Lả</t>
  </si>
  <si>
    <t>Vũ Thị Quế</t>
  </si>
  <si>
    <t>II</t>
  </si>
  <si>
    <t xml:space="preserve">Mai Văn Bắc </t>
  </si>
  <si>
    <t>Đỗ Văn Thống</t>
  </si>
  <si>
    <t>Thủ trưởng đơn vị</t>
  </si>
  <si>
    <t>Tổng số tiền bằng chữ:  Ba trăm hai hai triệu ba trăm linh sáu nghìn chín trăm tám tư đồng chẵn</t>
  </si>
  <si>
    <t xml:space="preserve">II. Phần thuyết minh thay đổi so với tháng trước: </t>
  </si>
  <si>
    <t>……………………………………………………………………………………………………………………………………………………………………………………………………………..</t>
  </si>
  <si>
    <t>Người lập</t>
  </si>
  <si>
    <t>Kế toán trưởng</t>
  </si>
  <si>
    <t>Ngày 7 tháng 4 năm 2020</t>
  </si>
  <si>
    <t>Tiền công LĐTX theo hợp đồng</t>
  </si>
  <si>
    <t>KHO BẠC NHÀ NƯỚC</t>
  </si>
  <si>
    <t xml:space="preserve">Giám đốc KBNN cấo tỉnh hoặc Lãnh đạo phòng </t>
  </si>
  <si>
    <t>được ủy quyền/Giám đốc KBNN quân, huyện</t>
  </si>
  <si>
    <t>Chuyên viên kiểm soát chi/Giao dịch viên</t>
  </si>
  <si>
    <t>(Đơn vị: Đồng)</t>
  </si>
  <si>
    <t>Trong đó:</t>
  </si>
  <si>
    <t>Ngày          tháng         năm 2020</t>
  </si>
  <si>
    <t>Đối với lao động hợp đồng theo Nghị định 68/2000/NĐ-CP</t>
  </si>
  <si>
    <t>VietinBank Điện Biên</t>
  </si>
  <si>
    <t>3. Tài khoản thanh toán của đơn vị:  111000134681, mở tại ngân hàng TMCP Công thương Việt Nam - CN Điện Biên</t>
  </si>
  <si>
    <t>I. Nội dung đề nghị thanh toán: Thanh toán lương tháng 4/2020</t>
  </si>
  <si>
    <t>Tài khoản dự toán:</t>
  </si>
  <si>
    <t>Tài khoản tiền gửi:</t>
  </si>
  <si>
    <t>I. Nội dung đề nghị thanh toán: Thanh toán lương tháng 5/2020</t>
  </si>
  <si>
    <t>(Kèm theo Giấy rút dự toán /Ủy nhiệm chi số 30 ngày 4 tháng 5 năm 2020)</t>
  </si>
  <si>
    <t>Ngày 4 tháng 5 năm 2020</t>
  </si>
  <si>
    <t>Giảm do nghỉ thai sản: 7.207.959 đồng</t>
  </si>
  <si>
    <t>Tăng phụ cấp chức vụ: 447.715 đồng</t>
  </si>
  <si>
    <t xml:space="preserve"> - Giảm do nghỉ thai sản: 7.207.959 đồng</t>
  </si>
  <si>
    <t xml:space="preserve"> - Tăng phụ cấp chức vụ: 447.715 đồng</t>
  </si>
  <si>
    <t>Tổng số tiền bằng chữ:  Ba trăm mười năm triệu năm trăm bốn sáu nghìn bảy trăm bốn mươi đồng chẵn./.</t>
  </si>
  <si>
    <t>I. Nội dung đề nghị thanh toán: Thanh toán lương tháng 6/2020</t>
  </si>
  <si>
    <t>Tổng số tiền bằng chữ:  Ba trăm linh một triệu năm trăm năm ba nghìn bảy trăm tám mốt đồng chẵn./.</t>
  </si>
  <si>
    <t>(Kèm theo Giấy rút dự toán /Ủy nhiệm chi số 35 ngày 2 tháng 6 năm 2020)</t>
  </si>
  <si>
    <t>Ngày 2 tháng 6 năm 2020</t>
  </si>
  <si>
    <t xml:space="preserve"> - Giảm do nghỉ hưu: 13.992.959 đồng của giáo viên Hà Thị Huệ</t>
  </si>
  <si>
    <t>(Kèm theo Giấy rút dự toán /Ủy nhiệm chi số 46 ngày 1 tháng 7 năm 2020)</t>
  </si>
  <si>
    <t>I. Nội dung đề nghị thanh toán: Thanh toán lương tháng 7/2020</t>
  </si>
  <si>
    <t>Ngày 1 tháng 7 năm 2020</t>
  </si>
  <si>
    <t>…………………………………………………………………………………………………………………………….</t>
  </si>
  <si>
    <t>I. Nội dung đề nghị thanh toán: Thanh toán lương tháng 8/2020</t>
  </si>
  <si>
    <t>Ngày 3 tháng 8 năm 2020</t>
  </si>
  <si>
    <t>(Kèm theo Giấy rút dự toán /Ủy nhiệm chi số 57 ngày 3 tháng 8 năm 2020)</t>
  </si>
  <si>
    <t>I. Nội dung đề nghị thanh toán: Thanh toán tiền phép 2020</t>
  </si>
  <si>
    <t>Thanh toán tiền phép năm 2020</t>
  </si>
  <si>
    <t>Tăng lương do ký lại hợp đồng</t>
  </si>
  <si>
    <t>Tăng lương lao động hợp đồng của 2 nhân viên bảo vệ: 649.050 đồng</t>
  </si>
  <si>
    <t>(Kèm theo Giấy rút dự toán /Ủy nhiệm chi số 70 ngày 3 tháng 9 năm 2020)</t>
  </si>
  <si>
    <t>Tổng số tiền bằng chữ:  Bốn triệu bảy trăm mười nghìn đồng chẵn./.</t>
  </si>
  <si>
    <t>Ngày 3 tháng 9 năm 2020</t>
  </si>
  <si>
    <t>I. Nội dung đề nghị thanh toán: Thanh toán lương tháng 9/2020</t>
  </si>
  <si>
    <t>(Kèm theo Giấy rút dự toán /Ủy nhiệm chi số 71 ngày 3 tháng 9 năm 2020)</t>
  </si>
  <si>
    <t>Tổng số tiền bằng chữ:   Ba trăm linh hai triệu hai trăm linh hai nghìn tám trăm ba mốt đồng chẵn./.</t>
  </si>
  <si>
    <t>Đối với lao động hợp đồng theo Nghị định 161/2018/NĐ-CP</t>
  </si>
  <si>
    <t>I. Nội dung đề nghị thanh toán: Truy lĩnh tiền nâng lương và phụ cấp đợt 1 năm 2020 (Từ tháng 1 đến hết tháng 9 năm 2020)</t>
  </si>
  <si>
    <t>(Kèm theo Giấy rút dự toán /Ủy nhiệm chi số 74 ngày 10 tháng 9 năm 2020)</t>
  </si>
  <si>
    <t>Truy lĩnh nanag lương và phụ cấp đợt 1 năm 2020</t>
  </si>
  <si>
    <t xml:space="preserve"> PC thâm niên</t>
  </si>
  <si>
    <t xml:space="preserve"> PC vượt khung</t>
  </si>
  <si>
    <t>PCVK và PCTNN</t>
  </si>
  <si>
    <t>Nâng lương + PCTNN</t>
  </si>
  <si>
    <t>………………………………………………………………………………………………….</t>
  </si>
  <si>
    <t>Ngày 10 tháng 9 năm 2020</t>
  </si>
  <si>
    <t>I. Nội dung đề nghị thanh toán: Thanh toán lương tháng 10/2020</t>
  </si>
  <si>
    <t>Ngày 1 tháng 10 năm 2020</t>
  </si>
  <si>
    <t>Nghỉ hưu</t>
  </si>
  <si>
    <t xml:space="preserve"> - Tăng lương do nâng lương và tăng phụ cấp đợt 1 năm 2020: 4.124.749 đồng</t>
  </si>
  <si>
    <t xml:space="preserve"> - Giảm do lao động nghỉ hưu: 13.730.899 đồng</t>
  </si>
  <si>
    <t>Tổng số tiền bằng chữ:   Hai tư triệu tám trăm năm năm nghìn không trăm năm chín đồng chẵn./.</t>
  </si>
  <si>
    <t>(Kèm theo Giấy rút dự toán /Ủy nhiệm chi số 81 ngày 1 tháng 10 năm 2020)</t>
  </si>
  <si>
    <t>Tổng số tiền bằng chữ:   Hai trăm chín mốt triệu sáu trăm hai ba nghìn một trăm linh sáu đồng chẵn./.</t>
  </si>
  <si>
    <t>Tăng PCTNN: 77.253đ</t>
  </si>
  <si>
    <t>Tăng PCVK: 125.427đ</t>
  </si>
  <si>
    <t>Tăng PCVK+TNN: 196.487đ</t>
  </si>
  <si>
    <t>Tăng PCVK+TNN: 195.159đ</t>
  </si>
  <si>
    <t>Tăng PCTNN: 69.731đ</t>
  </si>
  <si>
    <t>Tăng PCVK+TNN: 696.868đ</t>
  </si>
  <si>
    <t>Tăng PCTNN: 66.411đ</t>
  </si>
  <si>
    <t>Tăng PCTNN: 60.276đ</t>
  </si>
  <si>
    <t>Nâng lương + Tăng PCTNN: 742.633đ</t>
  </si>
  <si>
    <t>Tăng PCTNN: 40.407đ</t>
  </si>
  <si>
    <t>Tăng PCTNN: 44.541đ</t>
  </si>
  <si>
    <t>Tăng PCTNN: 48.808đ</t>
  </si>
  <si>
    <t>Tăng PCTNN: 44.451đ</t>
  </si>
  <si>
    <t>I. Nội dung đề nghị thanh toán: Thanh toán lương tháng 11/2020</t>
  </si>
  <si>
    <t xml:space="preserve"> - Giảm do lao động nghỉ hưu: 12.930.638 đồng</t>
  </si>
  <si>
    <t>Tăng do hết thai sản: 6.757.577 đồng</t>
  </si>
  <si>
    <t>Giảm do nghỉ hưu: 12.930.638 đồng</t>
  </si>
  <si>
    <t>Quản Thị Nhãn</t>
  </si>
  <si>
    <t>Phùng Thị Hương</t>
  </si>
  <si>
    <t>Nguyễn T Thu Phương</t>
  </si>
  <si>
    <t>(Kèm theo Giấy rút dự toán /Ủy nhiệm chi số 89 ngày 20 tháng 10 năm 2020)</t>
  </si>
  <si>
    <t xml:space="preserve"> - </t>
  </si>
  <si>
    <t>Tổng số tiền bằng chữ:  Mười triệu tám trăm chín tư nghìn bốn trăm ba ba đồng chẵn./.</t>
  </si>
  <si>
    <t>Ngày 20 tháng 10 năm 2020</t>
  </si>
  <si>
    <t>I. Nội dung đề nghị thanh toán: Thanh toán 1/2 lương tháng 10/2020 cảu giáo viên mới chuyển đến</t>
  </si>
  <si>
    <t xml:space="preserve"> - Tăng do 01 lao động hết thai sản và 03 lao động mới chuyển đến: 14.221.304 đồng</t>
  </si>
  <si>
    <t>Tăng do mới chuyển đến: 7.447.072 đồng</t>
  </si>
  <si>
    <t>Tăng do mới chuyển đến: 6.652.564 đồng</t>
  </si>
  <si>
    <t>Tăng do mới chuyển đến: 6.294.729 đồng</t>
  </si>
  <si>
    <t>Ngày 2 tháng 11 năm 2020</t>
  </si>
  <si>
    <t>Tổng số tiền bằng chữ:  Ba trăm linh năm triệu tám trăm bốn bốn nghìn bốn trăm linh chín đồng chẵn./.</t>
  </si>
  <si>
    <t>(Kèm theo Giấy rút dự toán /Ủy nhiệm chi số 92 ngày 2 tháng 11 năm 2020)</t>
  </si>
  <si>
    <t>I. Nội dung đề nghị thanh toán: Thanh toán lương tháng 12/2020</t>
  </si>
  <si>
    <t>Ngày 1 tháng 12 năm 2020</t>
  </si>
  <si>
    <t>Tổng chuyển tháng trước:</t>
  </si>
  <si>
    <t>đồng</t>
  </si>
  <si>
    <t xml:space="preserve">Tăng : </t>
  </si>
  <si>
    <t xml:space="preserve">Giảm : </t>
  </si>
  <si>
    <t xml:space="preserve">Tháng 12/2020: </t>
  </si>
  <si>
    <t xml:space="preserve">Tổng chuyển tháng 12/2020: </t>
  </si>
  <si>
    <t>(Kèm theo Giấy rút dự toán /Ủy nhiệm chi số 102 ngày 1 tháng 12 năm 2020)</t>
  </si>
</sst>
</file>

<file path=xl/styles.xml><?xml version="1.0" encoding="utf-8"?>
<styleSheet xmlns="http://schemas.openxmlformats.org/spreadsheetml/2006/main">
  <fonts count="17">
    <font>
      <sz val="12"/>
      <color theme="1"/>
      <name val="Times New Roman"/>
      <family val="2"/>
      <charset val="163"/>
    </font>
    <font>
      <b/>
      <sz val="14"/>
      <name val=".VnTimeH"/>
      <family val="2"/>
    </font>
    <font>
      <b/>
      <sz val="14"/>
      <name val="Times New Roman"/>
      <family val="1"/>
    </font>
    <font>
      <b/>
      <sz val="12"/>
      <name val=".VnTime"/>
      <family val="2"/>
    </font>
    <font>
      <sz val="11"/>
      <name val=".VnTime"/>
      <family val="2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/>
  </cellStyleXfs>
  <cellXfs count="107">
    <xf numFmtId="0" fontId="0" fillId="0" borderId="0" xfId="0"/>
    <xf numFmtId="0" fontId="7" fillId="0" borderId="0" xfId="0" applyFont="1" applyAlignment="1">
      <alignment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6" fillId="0" borderId="1" xfId="0" quotePrefix="1" applyNumberFormat="1" applyFont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1" fontId="7" fillId="0" borderId="4" xfId="4" applyNumberFormat="1" applyFont="1" applyBorder="1" applyAlignment="1">
      <alignment vertical="center"/>
    </xf>
    <xf numFmtId="1" fontId="7" fillId="0" borderId="4" xfId="4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1" fontId="7" fillId="0" borderId="7" xfId="4" applyNumberFormat="1" applyFont="1" applyBorder="1" applyAlignment="1">
      <alignment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center" vertical="center"/>
    </xf>
    <xf numFmtId="1" fontId="11" fillId="0" borderId="9" xfId="4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3" fontId="6" fillId="0" borderId="6" xfId="0" applyNumberFormat="1" applyFont="1" applyFill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3" fontId="14" fillId="0" borderId="4" xfId="0" applyNumberFormat="1" applyFont="1" applyBorder="1" applyAlignment="1">
      <alignment horizontal="center" vertical="center" wrapText="1"/>
    </xf>
    <xf numFmtId="0" fontId="15" fillId="0" borderId="6" xfId="0" applyFont="1" applyFill="1" applyBorder="1" applyAlignment="1">
      <alignment vertical="center" wrapText="1"/>
    </xf>
    <xf numFmtId="3" fontId="15" fillId="0" borderId="6" xfId="0" applyNumberFormat="1" applyFont="1" applyFill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 wrapText="1"/>
    </xf>
    <xf numFmtId="3" fontId="16" fillId="0" borderId="9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3" fillId="0" borderId="0" xfId="2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 wrapText="1"/>
    </xf>
    <xf numFmtId="0" fontId="6" fillId="0" borderId="12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13" xfId="3" applyFont="1" applyBorder="1" applyAlignment="1">
      <alignment horizontal="center" vertical="center" wrapText="1"/>
    </xf>
    <xf numFmtId="1" fontId="6" fillId="0" borderId="2" xfId="4" quotePrefix="1" applyNumberFormat="1" applyFont="1" applyBorder="1" applyAlignment="1">
      <alignment horizontal="center" vertical="center"/>
    </xf>
    <xf numFmtId="1" fontId="6" fillId="0" borderId="3" xfId="4" quotePrefix="1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9" fillId="0" borderId="0" xfId="0" applyFont="1" applyBorder="1" applyAlignment="1">
      <alignment horizontal="left"/>
    </xf>
  </cellXfs>
  <cellStyles count="5">
    <cellStyle name="Normal" xfId="0" builtinId="0"/>
    <cellStyle name="Normal 2" xfId="4"/>
    <cellStyle name="TitleBig" xfId="1"/>
    <cellStyle name="TitleCol" xfId="3"/>
    <cellStyle name="TitleSml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</xdr:row>
      <xdr:rowOff>66675</xdr:rowOff>
    </xdr:from>
    <xdr:to>
      <xdr:col>2</xdr:col>
      <xdr:colOff>447675</xdr:colOff>
      <xdr:row>2</xdr:row>
      <xdr:rowOff>209550</xdr:rowOff>
    </xdr:to>
    <xdr:sp macro="" textlink="">
      <xdr:nvSpPr>
        <xdr:cNvPr id="2" name="Rectangle 1"/>
        <xdr:cNvSpPr/>
      </xdr:nvSpPr>
      <xdr:spPr>
        <a:xfrm>
          <a:off x="1800225" y="60960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>
              <a:latin typeface="Times New Roman" pitchFamily="18" charset="0"/>
              <a:cs typeface="Times New Roman" pitchFamily="18" charset="0"/>
            </a:rPr>
            <a:t>x</a:t>
          </a:r>
        </a:p>
      </xdr:txBody>
    </xdr:sp>
    <xdr:clientData/>
  </xdr:twoCellAnchor>
  <xdr:twoCellAnchor>
    <xdr:from>
      <xdr:col>4</xdr:col>
      <xdr:colOff>28575</xdr:colOff>
      <xdr:row>2</xdr:row>
      <xdr:rowOff>66675</xdr:rowOff>
    </xdr:from>
    <xdr:to>
      <xdr:col>4</xdr:col>
      <xdr:colOff>400050</xdr:colOff>
      <xdr:row>2</xdr:row>
      <xdr:rowOff>209550</xdr:rowOff>
    </xdr:to>
    <xdr:sp macro="" textlink="">
      <xdr:nvSpPr>
        <xdr:cNvPr id="3" name="Rectangle 2"/>
        <xdr:cNvSpPr/>
      </xdr:nvSpPr>
      <xdr:spPr>
        <a:xfrm>
          <a:off x="3990975" y="60960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</xdr:row>
      <xdr:rowOff>66675</xdr:rowOff>
    </xdr:from>
    <xdr:to>
      <xdr:col>2</xdr:col>
      <xdr:colOff>447675</xdr:colOff>
      <xdr:row>2</xdr:row>
      <xdr:rowOff>209550</xdr:rowOff>
    </xdr:to>
    <xdr:sp macro="" textlink="">
      <xdr:nvSpPr>
        <xdr:cNvPr id="2" name="Rectangle 1"/>
        <xdr:cNvSpPr/>
      </xdr:nvSpPr>
      <xdr:spPr>
        <a:xfrm>
          <a:off x="1800225" y="60960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>
              <a:latin typeface="Times New Roman" pitchFamily="18" charset="0"/>
              <a:cs typeface="Times New Roman" pitchFamily="18" charset="0"/>
            </a:rPr>
            <a:t>x</a:t>
          </a:r>
        </a:p>
      </xdr:txBody>
    </xdr:sp>
    <xdr:clientData/>
  </xdr:twoCellAnchor>
  <xdr:twoCellAnchor>
    <xdr:from>
      <xdr:col>4</xdr:col>
      <xdr:colOff>28575</xdr:colOff>
      <xdr:row>2</xdr:row>
      <xdr:rowOff>66675</xdr:rowOff>
    </xdr:from>
    <xdr:to>
      <xdr:col>4</xdr:col>
      <xdr:colOff>400050</xdr:colOff>
      <xdr:row>2</xdr:row>
      <xdr:rowOff>209550</xdr:rowOff>
    </xdr:to>
    <xdr:sp macro="" textlink="">
      <xdr:nvSpPr>
        <xdr:cNvPr id="3" name="Rectangle 2"/>
        <xdr:cNvSpPr/>
      </xdr:nvSpPr>
      <xdr:spPr>
        <a:xfrm>
          <a:off x="3990975" y="60960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</xdr:row>
      <xdr:rowOff>66675</xdr:rowOff>
    </xdr:from>
    <xdr:to>
      <xdr:col>2</xdr:col>
      <xdr:colOff>447675</xdr:colOff>
      <xdr:row>2</xdr:row>
      <xdr:rowOff>209550</xdr:rowOff>
    </xdr:to>
    <xdr:sp macro="" textlink="">
      <xdr:nvSpPr>
        <xdr:cNvPr id="2" name="Rectangle 1"/>
        <xdr:cNvSpPr/>
      </xdr:nvSpPr>
      <xdr:spPr>
        <a:xfrm>
          <a:off x="1800225" y="60960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>
              <a:latin typeface="Times New Roman" pitchFamily="18" charset="0"/>
              <a:cs typeface="Times New Roman" pitchFamily="18" charset="0"/>
            </a:rPr>
            <a:t>x</a:t>
          </a:r>
        </a:p>
      </xdr:txBody>
    </xdr:sp>
    <xdr:clientData/>
  </xdr:twoCellAnchor>
  <xdr:twoCellAnchor>
    <xdr:from>
      <xdr:col>4</xdr:col>
      <xdr:colOff>28575</xdr:colOff>
      <xdr:row>2</xdr:row>
      <xdr:rowOff>66675</xdr:rowOff>
    </xdr:from>
    <xdr:to>
      <xdr:col>4</xdr:col>
      <xdr:colOff>400050</xdr:colOff>
      <xdr:row>2</xdr:row>
      <xdr:rowOff>209550</xdr:rowOff>
    </xdr:to>
    <xdr:sp macro="" textlink="">
      <xdr:nvSpPr>
        <xdr:cNvPr id="3" name="Rectangle 2"/>
        <xdr:cNvSpPr/>
      </xdr:nvSpPr>
      <xdr:spPr>
        <a:xfrm>
          <a:off x="3990975" y="60960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</xdr:row>
      <xdr:rowOff>66675</xdr:rowOff>
    </xdr:from>
    <xdr:to>
      <xdr:col>2</xdr:col>
      <xdr:colOff>447675</xdr:colOff>
      <xdr:row>2</xdr:row>
      <xdr:rowOff>209550</xdr:rowOff>
    </xdr:to>
    <xdr:sp macro="" textlink="">
      <xdr:nvSpPr>
        <xdr:cNvPr id="3" name="Rectangle 2"/>
        <xdr:cNvSpPr/>
      </xdr:nvSpPr>
      <xdr:spPr>
        <a:xfrm>
          <a:off x="1800225" y="55245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>
              <a:latin typeface="Times New Roman" pitchFamily="18" charset="0"/>
              <a:cs typeface="Times New Roman" pitchFamily="18" charset="0"/>
            </a:rPr>
            <a:t>x</a:t>
          </a:r>
        </a:p>
      </xdr:txBody>
    </xdr:sp>
    <xdr:clientData/>
  </xdr:twoCellAnchor>
  <xdr:twoCellAnchor>
    <xdr:from>
      <xdr:col>4</xdr:col>
      <xdr:colOff>28575</xdr:colOff>
      <xdr:row>2</xdr:row>
      <xdr:rowOff>66675</xdr:rowOff>
    </xdr:from>
    <xdr:to>
      <xdr:col>4</xdr:col>
      <xdr:colOff>400050</xdr:colOff>
      <xdr:row>2</xdr:row>
      <xdr:rowOff>209550</xdr:rowOff>
    </xdr:to>
    <xdr:sp macro="" textlink="">
      <xdr:nvSpPr>
        <xdr:cNvPr id="5" name="Rectangle 4"/>
        <xdr:cNvSpPr/>
      </xdr:nvSpPr>
      <xdr:spPr>
        <a:xfrm>
          <a:off x="3990975" y="55245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</xdr:row>
      <xdr:rowOff>66675</xdr:rowOff>
    </xdr:from>
    <xdr:to>
      <xdr:col>2</xdr:col>
      <xdr:colOff>447675</xdr:colOff>
      <xdr:row>2</xdr:row>
      <xdr:rowOff>209550</xdr:rowOff>
    </xdr:to>
    <xdr:sp macro="" textlink="">
      <xdr:nvSpPr>
        <xdr:cNvPr id="2" name="Rectangle 1"/>
        <xdr:cNvSpPr/>
      </xdr:nvSpPr>
      <xdr:spPr>
        <a:xfrm>
          <a:off x="1800225" y="60960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>
              <a:latin typeface="Times New Roman" pitchFamily="18" charset="0"/>
              <a:cs typeface="Times New Roman" pitchFamily="18" charset="0"/>
            </a:rPr>
            <a:t>x</a:t>
          </a:r>
        </a:p>
      </xdr:txBody>
    </xdr:sp>
    <xdr:clientData/>
  </xdr:twoCellAnchor>
  <xdr:twoCellAnchor>
    <xdr:from>
      <xdr:col>4</xdr:col>
      <xdr:colOff>28575</xdr:colOff>
      <xdr:row>2</xdr:row>
      <xdr:rowOff>66675</xdr:rowOff>
    </xdr:from>
    <xdr:to>
      <xdr:col>4</xdr:col>
      <xdr:colOff>400050</xdr:colOff>
      <xdr:row>2</xdr:row>
      <xdr:rowOff>209550</xdr:rowOff>
    </xdr:to>
    <xdr:sp macro="" textlink="">
      <xdr:nvSpPr>
        <xdr:cNvPr id="3" name="Rectangle 2"/>
        <xdr:cNvSpPr/>
      </xdr:nvSpPr>
      <xdr:spPr>
        <a:xfrm>
          <a:off x="3990975" y="60960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</xdr:row>
      <xdr:rowOff>66675</xdr:rowOff>
    </xdr:from>
    <xdr:to>
      <xdr:col>2</xdr:col>
      <xdr:colOff>447675</xdr:colOff>
      <xdr:row>2</xdr:row>
      <xdr:rowOff>209550</xdr:rowOff>
    </xdr:to>
    <xdr:sp macro="" textlink="">
      <xdr:nvSpPr>
        <xdr:cNvPr id="2" name="Rectangle 1"/>
        <xdr:cNvSpPr/>
      </xdr:nvSpPr>
      <xdr:spPr>
        <a:xfrm>
          <a:off x="1800225" y="60960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>
              <a:latin typeface="Times New Roman" pitchFamily="18" charset="0"/>
              <a:cs typeface="Times New Roman" pitchFamily="18" charset="0"/>
            </a:rPr>
            <a:t>x</a:t>
          </a:r>
        </a:p>
      </xdr:txBody>
    </xdr:sp>
    <xdr:clientData/>
  </xdr:twoCellAnchor>
  <xdr:twoCellAnchor>
    <xdr:from>
      <xdr:col>4</xdr:col>
      <xdr:colOff>28575</xdr:colOff>
      <xdr:row>2</xdr:row>
      <xdr:rowOff>66675</xdr:rowOff>
    </xdr:from>
    <xdr:to>
      <xdr:col>4</xdr:col>
      <xdr:colOff>400050</xdr:colOff>
      <xdr:row>2</xdr:row>
      <xdr:rowOff>209550</xdr:rowOff>
    </xdr:to>
    <xdr:sp macro="" textlink="">
      <xdr:nvSpPr>
        <xdr:cNvPr id="3" name="Rectangle 2"/>
        <xdr:cNvSpPr/>
      </xdr:nvSpPr>
      <xdr:spPr>
        <a:xfrm>
          <a:off x="3990975" y="60960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</xdr:row>
      <xdr:rowOff>66675</xdr:rowOff>
    </xdr:from>
    <xdr:to>
      <xdr:col>2</xdr:col>
      <xdr:colOff>447675</xdr:colOff>
      <xdr:row>2</xdr:row>
      <xdr:rowOff>209550</xdr:rowOff>
    </xdr:to>
    <xdr:sp macro="" textlink="">
      <xdr:nvSpPr>
        <xdr:cNvPr id="2" name="Rectangle 1"/>
        <xdr:cNvSpPr/>
      </xdr:nvSpPr>
      <xdr:spPr>
        <a:xfrm>
          <a:off x="1800225" y="60960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>
              <a:latin typeface="Times New Roman" pitchFamily="18" charset="0"/>
              <a:cs typeface="Times New Roman" pitchFamily="18" charset="0"/>
            </a:rPr>
            <a:t>x</a:t>
          </a:r>
        </a:p>
      </xdr:txBody>
    </xdr:sp>
    <xdr:clientData/>
  </xdr:twoCellAnchor>
  <xdr:twoCellAnchor>
    <xdr:from>
      <xdr:col>4</xdr:col>
      <xdr:colOff>28575</xdr:colOff>
      <xdr:row>2</xdr:row>
      <xdr:rowOff>66675</xdr:rowOff>
    </xdr:from>
    <xdr:to>
      <xdr:col>4</xdr:col>
      <xdr:colOff>400050</xdr:colOff>
      <xdr:row>2</xdr:row>
      <xdr:rowOff>209550</xdr:rowOff>
    </xdr:to>
    <xdr:sp macro="" textlink="">
      <xdr:nvSpPr>
        <xdr:cNvPr id="3" name="Rectangle 2"/>
        <xdr:cNvSpPr/>
      </xdr:nvSpPr>
      <xdr:spPr>
        <a:xfrm>
          <a:off x="3990975" y="60960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</xdr:row>
      <xdr:rowOff>66675</xdr:rowOff>
    </xdr:from>
    <xdr:to>
      <xdr:col>2</xdr:col>
      <xdr:colOff>447675</xdr:colOff>
      <xdr:row>2</xdr:row>
      <xdr:rowOff>209550</xdr:rowOff>
    </xdr:to>
    <xdr:sp macro="" textlink="">
      <xdr:nvSpPr>
        <xdr:cNvPr id="2" name="Rectangle 1"/>
        <xdr:cNvSpPr/>
      </xdr:nvSpPr>
      <xdr:spPr>
        <a:xfrm>
          <a:off x="1800225" y="60960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>
              <a:latin typeface="Times New Roman" pitchFamily="18" charset="0"/>
              <a:cs typeface="Times New Roman" pitchFamily="18" charset="0"/>
            </a:rPr>
            <a:t>x</a:t>
          </a:r>
        </a:p>
      </xdr:txBody>
    </xdr:sp>
    <xdr:clientData/>
  </xdr:twoCellAnchor>
  <xdr:twoCellAnchor>
    <xdr:from>
      <xdr:col>4</xdr:col>
      <xdr:colOff>28575</xdr:colOff>
      <xdr:row>2</xdr:row>
      <xdr:rowOff>66675</xdr:rowOff>
    </xdr:from>
    <xdr:to>
      <xdr:col>4</xdr:col>
      <xdr:colOff>400050</xdr:colOff>
      <xdr:row>2</xdr:row>
      <xdr:rowOff>209550</xdr:rowOff>
    </xdr:to>
    <xdr:sp macro="" textlink="">
      <xdr:nvSpPr>
        <xdr:cNvPr id="3" name="Rectangle 2"/>
        <xdr:cNvSpPr/>
      </xdr:nvSpPr>
      <xdr:spPr>
        <a:xfrm>
          <a:off x="3990975" y="60960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</xdr:row>
      <xdr:rowOff>66675</xdr:rowOff>
    </xdr:from>
    <xdr:to>
      <xdr:col>2</xdr:col>
      <xdr:colOff>447675</xdr:colOff>
      <xdr:row>2</xdr:row>
      <xdr:rowOff>209550</xdr:rowOff>
    </xdr:to>
    <xdr:sp macro="" textlink="">
      <xdr:nvSpPr>
        <xdr:cNvPr id="2" name="Rectangle 1"/>
        <xdr:cNvSpPr/>
      </xdr:nvSpPr>
      <xdr:spPr>
        <a:xfrm>
          <a:off x="1800225" y="60960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>
              <a:latin typeface="Times New Roman" pitchFamily="18" charset="0"/>
              <a:cs typeface="Times New Roman" pitchFamily="18" charset="0"/>
            </a:rPr>
            <a:t>x</a:t>
          </a:r>
        </a:p>
      </xdr:txBody>
    </xdr:sp>
    <xdr:clientData/>
  </xdr:twoCellAnchor>
  <xdr:twoCellAnchor>
    <xdr:from>
      <xdr:col>4</xdr:col>
      <xdr:colOff>28575</xdr:colOff>
      <xdr:row>2</xdr:row>
      <xdr:rowOff>66675</xdr:rowOff>
    </xdr:from>
    <xdr:to>
      <xdr:col>4</xdr:col>
      <xdr:colOff>400050</xdr:colOff>
      <xdr:row>2</xdr:row>
      <xdr:rowOff>209550</xdr:rowOff>
    </xdr:to>
    <xdr:sp macro="" textlink="">
      <xdr:nvSpPr>
        <xdr:cNvPr id="3" name="Rectangle 2"/>
        <xdr:cNvSpPr/>
      </xdr:nvSpPr>
      <xdr:spPr>
        <a:xfrm>
          <a:off x="3990975" y="60960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</xdr:row>
      <xdr:rowOff>66675</xdr:rowOff>
    </xdr:from>
    <xdr:to>
      <xdr:col>2</xdr:col>
      <xdr:colOff>447675</xdr:colOff>
      <xdr:row>2</xdr:row>
      <xdr:rowOff>209550</xdr:rowOff>
    </xdr:to>
    <xdr:sp macro="" textlink="">
      <xdr:nvSpPr>
        <xdr:cNvPr id="2" name="Rectangle 1"/>
        <xdr:cNvSpPr/>
      </xdr:nvSpPr>
      <xdr:spPr>
        <a:xfrm>
          <a:off x="1800225" y="60960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>
              <a:latin typeface="Times New Roman" pitchFamily="18" charset="0"/>
              <a:cs typeface="Times New Roman" pitchFamily="18" charset="0"/>
            </a:rPr>
            <a:t>x</a:t>
          </a:r>
        </a:p>
      </xdr:txBody>
    </xdr:sp>
    <xdr:clientData/>
  </xdr:twoCellAnchor>
  <xdr:twoCellAnchor>
    <xdr:from>
      <xdr:col>4</xdr:col>
      <xdr:colOff>28575</xdr:colOff>
      <xdr:row>2</xdr:row>
      <xdr:rowOff>66675</xdr:rowOff>
    </xdr:from>
    <xdr:to>
      <xdr:col>4</xdr:col>
      <xdr:colOff>400050</xdr:colOff>
      <xdr:row>2</xdr:row>
      <xdr:rowOff>209550</xdr:rowOff>
    </xdr:to>
    <xdr:sp macro="" textlink="">
      <xdr:nvSpPr>
        <xdr:cNvPr id="3" name="Rectangle 2"/>
        <xdr:cNvSpPr/>
      </xdr:nvSpPr>
      <xdr:spPr>
        <a:xfrm>
          <a:off x="3990975" y="60960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</xdr:row>
      <xdr:rowOff>66675</xdr:rowOff>
    </xdr:from>
    <xdr:to>
      <xdr:col>2</xdr:col>
      <xdr:colOff>447675</xdr:colOff>
      <xdr:row>2</xdr:row>
      <xdr:rowOff>209550</xdr:rowOff>
    </xdr:to>
    <xdr:sp macro="" textlink="">
      <xdr:nvSpPr>
        <xdr:cNvPr id="2" name="Rectangle 1"/>
        <xdr:cNvSpPr/>
      </xdr:nvSpPr>
      <xdr:spPr>
        <a:xfrm>
          <a:off x="1800225" y="60960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>
              <a:latin typeface="Times New Roman" pitchFamily="18" charset="0"/>
              <a:cs typeface="Times New Roman" pitchFamily="18" charset="0"/>
            </a:rPr>
            <a:t>x</a:t>
          </a:r>
        </a:p>
      </xdr:txBody>
    </xdr:sp>
    <xdr:clientData/>
  </xdr:twoCellAnchor>
  <xdr:twoCellAnchor>
    <xdr:from>
      <xdr:col>4</xdr:col>
      <xdr:colOff>28575</xdr:colOff>
      <xdr:row>2</xdr:row>
      <xdr:rowOff>66675</xdr:rowOff>
    </xdr:from>
    <xdr:to>
      <xdr:col>4</xdr:col>
      <xdr:colOff>400050</xdr:colOff>
      <xdr:row>2</xdr:row>
      <xdr:rowOff>209550</xdr:rowOff>
    </xdr:to>
    <xdr:sp macro="" textlink="">
      <xdr:nvSpPr>
        <xdr:cNvPr id="3" name="Rectangle 2"/>
        <xdr:cNvSpPr/>
      </xdr:nvSpPr>
      <xdr:spPr>
        <a:xfrm>
          <a:off x="3990975" y="60960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</xdr:row>
      <xdr:rowOff>66675</xdr:rowOff>
    </xdr:from>
    <xdr:to>
      <xdr:col>2</xdr:col>
      <xdr:colOff>447675</xdr:colOff>
      <xdr:row>2</xdr:row>
      <xdr:rowOff>209550</xdr:rowOff>
    </xdr:to>
    <xdr:sp macro="" textlink="">
      <xdr:nvSpPr>
        <xdr:cNvPr id="2" name="Rectangle 1"/>
        <xdr:cNvSpPr/>
      </xdr:nvSpPr>
      <xdr:spPr>
        <a:xfrm>
          <a:off x="1800225" y="60960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>
              <a:latin typeface="Times New Roman" pitchFamily="18" charset="0"/>
              <a:cs typeface="Times New Roman" pitchFamily="18" charset="0"/>
            </a:rPr>
            <a:t>x</a:t>
          </a:r>
        </a:p>
      </xdr:txBody>
    </xdr:sp>
    <xdr:clientData/>
  </xdr:twoCellAnchor>
  <xdr:twoCellAnchor>
    <xdr:from>
      <xdr:col>4</xdr:col>
      <xdr:colOff>28575</xdr:colOff>
      <xdr:row>2</xdr:row>
      <xdr:rowOff>66675</xdr:rowOff>
    </xdr:from>
    <xdr:to>
      <xdr:col>4</xdr:col>
      <xdr:colOff>400050</xdr:colOff>
      <xdr:row>2</xdr:row>
      <xdr:rowOff>209550</xdr:rowOff>
    </xdr:to>
    <xdr:sp macro="" textlink="">
      <xdr:nvSpPr>
        <xdr:cNvPr id="3" name="Rectangle 2"/>
        <xdr:cNvSpPr/>
      </xdr:nvSpPr>
      <xdr:spPr>
        <a:xfrm>
          <a:off x="3990975" y="609600"/>
          <a:ext cx="371475" cy="1428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UONG%20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S 21"/>
      <sheetName val="Thang 12"/>
      <sheetName val="Thang 11"/>
      <sheetName val="Thang 10_3GV mới"/>
      <sheetName val="Thang 10"/>
      <sheetName val="Thang 9"/>
      <sheetName val="Thang 8"/>
      <sheetName val="Thang 7"/>
      <sheetName val="Thang 6"/>
      <sheetName val="Thang 5"/>
      <sheetName val="Thang 4"/>
      <sheetName val="Thang 3"/>
      <sheetName val="Thang 2"/>
      <sheetName val="Thang 1"/>
      <sheetName val="DS DK CTP"/>
    </sheetNames>
    <sheetDataSet>
      <sheetData sheetId="0"/>
      <sheetData sheetId="1" refreshError="1"/>
      <sheetData sheetId="2">
        <row r="24">
          <cell r="T24">
            <v>9730126.8849999998</v>
          </cell>
        </row>
        <row r="38">
          <cell r="T38">
            <v>7447072.1500000004</v>
          </cell>
        </row>
        <row r="39">
          <cell r="T39">
            <v>6652563.9200000009</v>
          </cell>
        </row>
        <row r="40">
          <cell r="T40">
            <v>6294728.5</v>
          </cell>
        </row>
        <row r="48">
          <cell r="T48">
            <v>305844409.46189994</v>
          </cell>
        </row>
      </sheetData>
      <sheetData sheetId="3">
        <row r="11">
          <cell r="T11">
            <v>3984260</v>
          </cell>
        </row>
        <row r="12">
          <cell r="T12">
            <v>3553948.0000000005</v>
          </cell>
        </row>
        <row r="13">
          <cell r="T13">
            <v>3356225</v>
          </cell>
        </row>
        <row r="15">
          <cell r="T15">
            <v>10894433</v>
          </cell>
        </row>
      </sheetData>
      <sheetData sheetId="4">
        <row r="12">
          <cell r="T12">
            <v>14901450.664000001</v>
          </cell>
        </row>
        <row r="13">
          <cell r="T13">
            <v>15172671.400600001</v>
          </cell>
        </row>
        <row r="14">
          <cell r="T14">
            <v>7617428.3200000012</v>
          </cell>
        </row>
        <row r="15">
          <cell r="T15">
            <v>14236786.0702</v>
          </cell>
        </row>
        <row r="16">
          <cell r="T16">
            <v>14094666.979600001</v>
          </cell>
        </row>
        <row r="17">
          <cell r="T17">
            <v>13775409.1645</v>
          </cell>
        </row>
        <row r="18">
          <cell r="T18">
            <v>13984603.153000003</v>
          </cell>
        </row>
        <row r="19">
          <cell r="T19">
            <v>13154913.490000002</v>
          </cell>
        </row>
        <row r="20">
          <cell r="T20">
            <v>13438852.359999999</v>
          </cell>
        </row>
        <row r="21">
          <cell r="T21">
            <v>12930637.944999998</v>
          </cell>
        </row>
        <row r="22">
          <cell r="T22">
            <v>8199458.0800000001</v>
          </cell>
        </row>
        <row r="23">
          <cell r="T23">
            <v>8938188.1600000001</v>
          </cell>
        </row>
        <row r="24">
          <cell r="T24">
            <v>11345575.200000001</v>
          </cell>
        </row>
        <row r="25">
          <cell r="T25">
            <v>2972550</v>
          </cell>
        </row>
        <row r="26">
          <cell r="T26">
            <v>8310924.9800000004</v>
          </cell>
        </row>
        <row r="27">
          <cell r="T27">
            <v>8310924.9800000004</v>
          </cell>
        </row>
        <row r="28">
          <cell r="T28">
            <v>8221843.8399999999</v>
          </cell>
        </row>
        <row r="29">
          <cell r="T29">
            <v>7568291.8449999997</v>
          </cell>
        </row>
        <row r="30">
          <cell r="T30">
            <v>11774479.150000002</v>
          </cell>
        </row>
        <row r="31">
          <cell r="T31">
            <v>7406665.5850000009</v>
          </cell>
        </row>
        <row r="32">
          <cell r="T32">
            <v>8604171.1349999979</v>
          </cell>
        </row>
        <row r="33">
          <cell r="T33">
            <v>8221843.8399999999</v>
          </cell>
        </row>
        <row r="34">
          <cell r="T34">
            <v>8669559.040000001</v>
          </cell>
        </row>
        <row r="35">
          <cell r="T35">
            <v>8221843.8399999999</v>
          </cell>
        </row>
        <row r="36">
          <cell r="T36">
            <v>8938188.1600000001</v>
          </cell>
        </row>
        <row r="37">
          <cell r="T37">
            <v>8938188.1600000001</v>
          </cell>
        </row>
        <row r="38">
          <cell r="T38">
            <v>8266384.4100000001</v>
          </cell>
        </row>
        <row r="41">
          <cell r="T41">
            <v>285483405.95189995</v>
          </cell>
        </row>
        <row r="46">
          <cell r="T46">
            <v>6139700</v>
          </cell>
        </row>
        <row r="47">
          <cell r="T47">
            <v>291623105.95189995</v>
          </cell>
        </row>
      </sheetData>
      <sheetData sheetId="5">
        <row r="44">
          <cell r="T44">
            <v>3069850</v>
          </cell>
        </row>
        <row r="45">
          <cell r="T45">
            <v>3069850</v>
          </cell>
        </row>
      </sheetData>
      <sheetData sheetId="6"/>
      <sheetData sheetId="7"/>
      <sheetData sheetId="8">
        <row r="48">
          <cell r="S48">
            <v>22450723.910599995</v>
          </cell>
        </row>
      </sheetData>
      <sheetData sheetId="9">
        <row r="26">
          <cell r="T26">
            <v>2972550</v>
          </cell>
        </row>
        <row r="38">
          <cell r="T38">
            <v>9385903.3600000013</v>
          </cell>
        </row>
      </sheetData>
      <sheetData sheetId="10"/>
      <sheetData sheetId="11">
        <row r="49">
          <cell r="S49">
            <v>24253337.994499996</v>
          </cell>
        </row>
      </sheetData>
      <sheetData sheetId="12">
        <row r="17">
          <cell r="T17">
            <v>13992958.611099998</v>
          </cell>
        </row>
      </sheetData>
      <sheetData sheetId="13">
        <row r="12">
          <cell r="T12">
            <v>14824197.963500001</v>
          </cell>
        </row>
        <row r="13">
          <cell r="T13">
            <v>15047244.049899997</v>
          </cell>
        </row>
        <row r="14">
          <cell r="T14">
            <v>7617428.3200000012</v>
          </cell>
        </row>
        <row r="15">
          <cell r="T15">
            <v>4441243</v>
          </cell>
        </row>
        <row r="16">
          <cell r="T16">
            <v>14040299.1742</v>
          </cell>
        </row>
        <row r="18">
          <cell r="T18">
            <v>13899508.2994</v>
          </cell>
        </row>
        <row r="19">
          <cell r="T19">
            <v>13705677.835000001</v>
          </cell>
        </row>
        <row r="20">
          <cell r="T20">
            <v>13287735.07</v>
          </cell>
        </row>
        <row r="21">
          <cell r="T21">
            <v>13088502.699999999</v>
          </cell>
        </row>
        <row r="22">
          <cell r="T22">
            <v>13438852.359999999</v>
          </cell>
        </row>
        <row r="23">
          <cell r="T23">
            <v>12930637.944999998</v>
          </cell>
        </row>
        <row r="24">
          <cell r="T24">
            <v>8199458.0800000001</v>
          </cell>
        </row>
        <row r="25">
          <cell r="T25">
            <v>8938188.1600000001</v>
          </cell>
        </row>
        <row r="26">
          <cell r="T26">
            <v>11285298.740000002</v>
          </cell>
        </row>
        <row r="28">
          <cell r="T28">
            <v>10180509.185000001</v>
          </cell>
        </row>
        <row r="29">
          <cell r="T29">
            <v>7568291.8449999997</v>
          </cell>
        </row>
        <row r="30">
          <cell r="T30">
            <v>7568291.8449999997</v>
          </cell>
        </row>
        <row r="31">
          <cell r="T31">
            <v>8221843.8399999999</v>
          </cell>
        </row>
        <row r="32">
          <cell r="T32">
            <v>7527885.2800000003</v>
          </cell>
        </row>
        <row r="33">
          <cell r="T33">
            <v>11774479.150000002</v>
          </cell>
        </row>
        <row r="34">
          <cell r="T34">
            <v>7406665.5850000009</v>
          </cell>
        </row>
        <row r="35">
          <cell r="T35">
            <v>8604171.1349999979</v>
          </cell>
        </row>
        <row r="36">
          <cell r="T36">
            <v>8177303.2699999996</v>
          </cell>
        </row>
        <row r="37">
          <cell r="T37">
            <v>8221843.8399999999</v>
          </cell>
        </row>
        <row r="38">
          <cell r="T38">
            <v>13730899.452399999</v>
          </cell>
        </row>
        <row r="39">
          <cell r="T39">
            <v>8221843.8399999999</v>
          </cell>
        </row>
        <row r="40">
          <cell r="T40">
            <v>8938188.1600000001</v>
          </cell>
        </row>
        <row r="41">
          <cell r="T41">
            <v>8889380.2300000004</v>
          </cell>
        </row>
        <row r="42">
          <cell r="T42">
            <v>8221843.8399999999</v>
          </cell>
        </row>
        <row r="43">
          <cell r="T43">
            <v>4825663</v>
          </cell>
        </row>
        <row r="46">
          <cell r="T46">
            <v>2745325</v>
          </cell>
        </row>
        <row r="47">
          <cell r="T47">
            <v>2745325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opLeftCell="A19" workbookViewId="0">
      <selection activeCell="K7" sqref="K7"/>
    </sheetView>
  </sheetViews>
  <sheetFormatPr defaultRowHeight="15"/>
  <cols>
    <col min="1" max="1" width="3.625" style="1" customWidth="1"/>
    <col min="2" max="2" width="19" style="1" customWidth="1"/>
    <col min="3" max="3" width="12.125" style="1" customWidth="1"/>
    <col min="4" max="4" width="17.25" style="1" bestFit="1" customWidth="1"/>
    <col min="5" max="5" width="10.125" style="1" customWidth="1"/>
    <col min="6" max="6" width="11.625" style="1" customWidth="1"/>
    <col min="7" max="7" width="7.375" style="1" customWidth="1"/>
    <col min="8" max="8" width="10.375" style="1" customWidth="1"/>
    <col min="9" max="9" width="10.875" style="1" bestFit="1" customWidth="1"/>
    <col min="10" max="10" width="10.5" style="1" bestFit="1" customWidth="1"/>
    <col min="11" max="16384" width="9" style="1"/>
  </cols>
  <sheetData>
    <row r="1" spans="1:10" ht="23.25" customHeight="1">
      <c r="A1" s="88" t="s">
        <v>0</v>
      </c>
      <c r="B1" s="88"/>
      <c r="C1" s="88"/>
      <c r="D1" s="88"/>
      <c r="E1" s="88"/>
      <c r="F1" s="88"/>
      <c r="G1" s="88"/>
      <c r="H1" s="88"/>
    </row>
    <row r="2" spans="1:10" ht="20.100000000000001" customHeight="1">
      <c r="A2" s="89" t="s">
        <v>108</v>
      </c>
      <c r="B2" s="89"/>
      <c r="C2" s="89"/>
      <c r="D2" s="89"/>
      <c r="E2" s="89"/>
      <c r="F2" s="89"/>
      <c r="G2" s="89"/>
      <c r="H2" s="89"/>
    </row>
    <row r="3" spans="1:10" ht="20.100000000000001" customHeight="1">
      <c r="A3" s="72"/>
      <c r="B3" s="36" t="s">
        <v>74</v>
      </c>
      <c r="D3" s="36" t="s">
        <v>75</v>
      </c>
      <c r="E3" s="35"/>
      <c r="F3" s="35"/>
      <c r="G3" s="35"/>
      <c r="H3" s="35"/>
    </row>
    <row r="4" spans="1:10" ht="20.100000000000001" customHeight="1">
      <c r="A4" s="72"/>
      <c r="B4" s="90" t="s">
        <v>2</v>
      </c>
      <c r="C4" s="90"/>
      <c r="D4" s="90"/>
      <c r="E4" s="90"/>
      <c r="F4" s="90"/>
    </row>
    <row r="5" spans="1:10" ht="20.100000000000001" customHeight="1">
      <c r="A5" s="72"/>
      <c r="B5" s="90" t="s">
        <v>3</v>
      </c>
      <c r="C5" s="90"/>
      <c r="D5" s="90"/>
      <c r="E5" s="90"/>
      <c r="F5" s="90"/>
    </row>
    <row r="6" spans="1:10" ht="20.100000000000001" customHeight="1">
      <c r="A6" s="72"/>
      <c r="B6" s="90" t="s">
        <v>72</v>
      </c>
      <c r="C6" s="90"/>
      <c r="D6" s="90"/>
      <c r="E6" s="90"/>
      <c r="F6" s="90"/>
      <c r="G6" s="90"/>
      <c r="H6" s="90"/>
    </row>
    <row r="7" spans="1:10" ht="28.5" customHeight="1">
      <c r="A7" s="72"/>
      <c r="B7" s="87" t="s">
        <v>107</v>
      </c>
      <c r="C7" s="87"/>
      <c r="D7" s="87"/>
      <c r="E7" s="87"/>
      <c r="F7" s="87"/>
      <c r="G7" s="87"/>
      <c r="H7" s="87"/>
    </row>
    <row r="8" spans="1:10">
      <c r="A8" s="72"/>
      <c r="B8" s="3"/>
      <c r="C8" s="4"/>
      <c r="D8" s="4"/>
      <c r="E8" s="4"/>
      <c r="G8" s="91" t="s">
        <v>67</v>
      </c>
      <c r="H8" s="91"/>
    </row>
    <row r="9" spans="1:10" ht="18.75" customHeight="1">
      <c r="A9" s="92" t="s">
        <v>4</v>
      </c>
      <c r="B9" s="92" t="s">
        <v>5</v>
      </c>
      <c r="C9" s="93" t="s">
        <v>6</v>
      </c>
      <c r="D9" s="93"/>
      <c r="E9" s="94" t="s">
        <v>7</v>
      </c>
      <c r="F9" s="96" t="s">
        <v>68</v>
      </c>
      <c r="G9" s="97"/>
      <c r="H9" s="94" t="s">
        <v>9</v>
      </c>
    </row>
    <row r="10" spans="1:10" s="8" customFormat="1" ht="89.25" customHeight="1">
      <c r="A10" s="92"/>
      <c r="B10" s="92"/>
      <c r="C10" s="70" t="s">
        <v>10</v>
      </c>
      <c r="D10" s="6" t="s">
        <v>11</v>
      </c>
      <c r="E10" s="95"/>
      <c r="F10" s="71" t="s">
        <v>109</v>
      </c>
      <c r="G10" s="71" t="s">
        <v>62</v>
      </c>
      <c r="H10" s="95"/>
    </row>
    <row r="11" spans="1:10" s="8" customFormat="1" ht="20.100000000000001" customHeight="1">
      <c r="A11" s="9" t="s">
        <v>12</v>
      </c>
      <c r="B11" s="10" t="s">
        <v>13</v>
      </c>
      <c r="C11" s="98" t="s">
        <v>14</v>
      </c>
      <c r="D11" s="99"/>
      <c r="E11" s="9" t="s">
        <v>15</v>
      </c>
      <c r="F11" s="9" t="s">
        <v>16</v>
      </c>
      <c r="G11" s="10" t="s">
        <v>17</v>
      </c>
      <c r="H11" s="10" t="s">
        <v>18</v>
      </c>
    </row>
    <row r="12" spans="1:10" s="8" customFormat="1" ht="20.100000000000001" customHeight="1">
      <c r="A12" s="11"/>
      <c r="B12" s="12" t="s">
        <v>7</v>
      </c>
      <c r="C12" s="13"/>
      <c r="D12" s="14"/>
      <c r="E12" s="15">
        <f>E13+E29</f>
        <v>24855059</v>
      </c>
      <c r="F12" s="15">
        <f>F13</f>
        <v>24855059</v>
      </c>
      <c r="G12" s="15">
        <f>G29</f>
        <v>0</v>
      </c>
      <c r="H12" s="42"/>
      <c r="I12" s="41"/>
      <c r="J12" s="41"/>
    </row>
    <row r="13" spans="1:10" s="8" customFormat="1" ht="20.100000000000001" customHeight="1">
      <c r="A13" s="15" t="s">
        <v>19</v>
      </c>
      <c r="B13" s="16" t="s">
        <v>20</v>
      </c>
      <c r="C13" s="13"/>
      <c r="D13" s="14"/>
      <c r="E13" s="15">
        <f>F13</f>
        <v>24855059</v>
      </c>
      <c r="F13" s="15">
        <f>SUM(F14:F28)</f>
        <v>24855059</v>
      </c>
      <c r="G13" s="33"/>
      <c r="H13" s="43"/>
      <c r="I13" s="8">
        <v>24855059</v>
      </c>
      <c r="J13" s="41">
        <f>F13-I13</f>
        <v>0</v>
      </c>
    </row>
    <row r="14" spans="1:10" ht="20.100000000000001" customHeight="1">
      <c r="A14" s="11">
        <v>1</v>
      </c>
      <c r="B14" s="18" t="s">
        <v>21</v>
      </c>
      <c r="C14" s="13">
        <v>108006529485</v>
      </c>
      <c r="D14" s="14" t="s">
        <v>71</v>
      </c>
      <c r="E14" s="11">
        <f>F14</f>
        <v>443370</v>
      </c>
      <c r="F14" s="11">
        <v>443370</v>
      </c>
      <c r="G14" s="11"/>
      <c r="H14" s="42" t="s">
        <v>110</v>
      </c>
    </row>
    <row r="15" spans="1:10" ht="20.100000000000001" customHeight="1">
      <c r="A15" s="11">
        <v>2</v>
      </c>
      <c r="B15" s="19" t="s">
        <v>22</v>
      </c>
      <c r="C15" s="20">
        <v>109005991338</v>
      </c>
      <c r="D15" s="14" t="s">
        <v>71</v>
      </c>
      <c r="E15" s="11">
        <f t="shared" ref="E15:E28" si="0">F15</f>
        <v>1008982</v>
      </c>
      <c r="F15" s="21">
        <v>1008982</v>
      </c>
      <c r="G15" s="11"/>
      <c r="H15" s="42" t="s">
        <v>111</v>
      </c>
    </row>
    <row r="16" spans="1:10" ht="22.5">
      <c r="A16" s="11">
        <v>3</v>
      </c>
      <c r="B16" s="19" t="s">
        <v>25</v>
      </c>
      <c r="C16" s="20">
        <v>109005991341</v>
      </c>
      <c r="D16" s="14" t="s">
        <v>71</v>
      </c>
      <c r="E16" s="11">
        <f t="shared" si="0"/>
        <v>1654041</v>
      </c>
      <c r="F16" s="21">
        <f>639704+1014337</f>
        <v>1654041</v>
      </c>
      <c r="G16" s="11"/>
      <c r="H16" s="42" t="s">
        <v>112</v>
      </c>
    </row>
    <row r="17" spans="1:9" ht="22.5">
      <c r="A17" s="11">
        <v>4</v>
      </c>
      <c r="B17" s="19" t="s">
        <v>27</v>
      </c>
      <c r="C17" s="20">
        <v>107005991343</v>
      </c>
      <c r="D17" s="14" t="s">
        <v>71</v>
      </c>
      <c r="E17" s="11">
        <f t="shared" si="0"/>
        <v>1500507</v>
      </c>
      <c r="F17" s="21">
        <f>124784+878174+497549</f>
        <v>1500507</v>
      </c>
      <c r="G17" s="11"/>
      <c r="H17" s="42" t="s">
        <v>112</v>
      </c>
    </row>
    <row r="18" spans="1:9" ht="20.100000000000001" customHeight="1">
      <c r="A18" s="11">
        <v>5</v>
      </c>
      <c r="B18" s="19" t="s">
        <v>28</v>
      </c>
      <c r="C18" s="20">
        <v>106005991344</v>
      </c>
      <c r="D18" s="14" t="s">
        <v>71</v>
      </c>
      <c r="E18" s="11">
        <f t="shared" si="0"/>
        <v>464876</v>
      </c>
      <c r="F18" s="21">
        <v>464876</v>
      </c>
      <c r="G18" s="11"/>
      <c r="H18" s="42" t="s">
        <v>110</v>
      </c>
    </row>
    <row r="19" spans="1:9" ht="22.5">
      <c r="A19" s="11">
        <v>6</v>
      </c>
      <c r="B19" s="19" t="s">
        <v>29</v>
      </c>
      <c r="C19" s="20">
        <v>108005991339</v>
      </c>
      <c r="D19" s="14" t="s">
        <v>71</v>
      </c>
      <c r="E19" s="11">
        <f t="shared" si="0"/>
        <v>6133818</v>
      </c>
      <c r="F19" s="21">
        <f>531286+5602532</f>
        <v>6133818</v>
      </c>
      <c r="G19" s="11"/>
      <c r="H19" s="42" t="s">
        <v>112</v>
      </c>
    </row>
    <row r="20" spans="1:9" ht="20.100000000000001" customHeight="1">
      <c r="A20" s="11">
        <v>7</v>
      </c>
      <c r="B20" s="19" t="s">
        <v>30</v>
      </c>
      <c r="C20" s="20">
        <v>101005991349</v>
      </c>
      <c r="D20" s="14" t="s">
        <v>71</v>
      </c>
      <c r="E20" s="11">
        <f t="shared" si="0"/>
        <v>464876</v>
      </c>
      <c r="F20" s="21">
        <v>464876</v>
      </c>
      <c r="G20" s="11"/>
      <c r="H20" s="42" t="s">
        <v>110</v>
      </c>
    </row>
    <row r="21" spans="1:9" ht="20.100000000000001" customHeight="1">
      <c r="A21" s="11">
        <v>8</v>
      </c>
      <c r="B21" s="19" t="s">
        <v>35</v>
      </c>
      <c r="C21" s="20">
        <v>103005991359</v>
      </c>
      <c r="D21" s="14" t="s">
        <v>71</v>
      </c>
      <c r="E21" s="11">
        <f t="shared" si="0"/>
        <v>421935</v>
      </c>
      <c r="F21" s="21">
        <v>421935</v>
      </c>
      <c r="G21" s="11"/>
      <c r="H21" s="42" t="s">
        <v>110</v>
      </c>
    </row>
    <row r="22" spans="1:9" ht="22.5">
      <c r="A22" s="11">
        <v>9</v>
      </c>
      <c r="B22" s="19" t="s">
        <v>37</v>
      </c>
      <c r="C22" s="20">
        <v>102005991362</v>
      </c>
      <c r="D22" s="14" t="s">
        <v>71</v>
      </c>
      <c r="E22" s="11">
        <f t="shared" si="0"/>
        <v>5253345</v>
      </c>
      <c r="F22" s="21">
        <f>311784+4941561</f>
        <v>5253345</v>
      </c>
      <c r="G22" s="11"/>
      <c r="H22" s="42" t="s">
        <v>113</v>
      </c>
    </row>
    <row r="23" spans="1:9" ht="22.5">
      <c r="A23" s="11">
        <v>10</v>
      </c>
      <c r="B23" s="19" t="s">
        <v>38</v>
      </c>
      <c r="C23" s="20">
        <v>104006106095</v>
      </c>
      <c r="D23" s="14" t="s">
        <v>71</v>
      </c>
      <c r="E23" s="11">
        <f t="shared" si="0"/>
        <v>5253345</v>
      </c>
      <c r="F23" s="21">
        <f>311784+4941561</f>
        <v>5253345</v>
      </c>
      <c r="G23" s="11"/>
      <c r="H23" s="42" t="s">
        <v>113</v>
      </c>
    </row>
    <row r="24" spans="1:9" ht="20.100000000000001" customHeight="1">
      <c r="A24" s="11">
        <v>11</v>
      </c>
      <c r="B24" s="19" t="s">
        <v>40</v>
      </c>
      <c r="C24" s="20">
        <v>106005727278</v>
      </c>
      <c r="D24" s="14" t="s">
        <v>71</v>
      </c>
      <c r="E24" s="11">
        <f t="shared" si="0"/>
        <v>282846</v>
      </c>
      <c r="F24" s="21">
        <v>282846</v>
      </c>
      <c r="G24" s="11"/>
      <c r="H24" s="42" t="s">
        <v>110</v>
      </c>
    </row>
    <row r="25" spans="1:9" ht="20.100000000000001" customHeight="1">
      <c r="A25" s="11">
        <v>12</v>
      </c>
      <c r="B25" s="19" t="s">
        <v>44</v>
      </c>
      <c r="C25" s="20">
        <v>102002310317</v>
      </c>
      <c r="D25" s="14" t="s">
        <v>71</v>
      </c>
      <c r="E25" s="11">
        <f t="shared" si="0"/>
        <v>267243</v>
      </c>
      <c r="F25" s="21">
        <v>267243</v>
      </c>
      <c r="G25" s="11"/>
      <c r="H25" s="42" t="s">
        <v>110</v>
      </c>
    </row>
    <row r="26" spans="1:9" ht="20.100000000000001" customHeight="1">
      <c r="A26" s="11">
        <v>13</v>
      </c>
      <c r="B26" s="19" t="s">
        <v>46</v>
      </c>
      <c r="C26" s="20">
        <v>102001855205</v>
      </c>
      <c r="D26" s="14" t="s">
        <v>71</v>
      </c>
      <c r="E26" s="11">
        <f t="shared" si="0"/>
        <v>1003628</v>
      </c>
      <c r="F26" s="21">
        <v>1003628</v>
      </c>
      <c r="G26" s="11"/>
      <c r="H26" s="42" t="s">
        <v>111</v>
      </c>
    </row>
    <row r="27" spans="1:9" ht="20.100000000000001" customHeight="1">
      <c r="A27" s="11">
        <v>14</v>
      </c>
      <c r="B27" s="19" t="s">
        <v>49</v>
      </c>
      <c r="C27" s="20">
        <v>103871526371</v>
      </c>
      <c r="D27" s="14" t="s">
        <v>71</v>
      </c>
      <c r="E27" s="11">
        <f t="shared" si="0"/>
        <v>390463</v>
      </c>
      <c r="F27" s="21">
        <v>390463</v>
      </c>
      <c r="G27" s="11"/>
      <c r="H27" s="42" t="s">
        <v>110</v>
      </c>
    </row>
    <row r="28" spans="1:9" ht="20.100000000000001" customHeight="1">
      <c r="A28" s="11">
        <v>15</v>
      </c>
      <c r="B28" s="19" t="s">
        <v>50</v>
      </c>
      <c r="C28" s="20">
        <v>104870802054</v>
      </c>
      <c r="D28" s="14" t="s">
        <v>71</v>
      </c>
      <c r="E28" s="11">
        <f t="shared" si="0"/>
        <v>311784</v>
      </c>
      <c r="F28" s="21">
        <v>311784</v>
      </c>
      <c r="G28" s="11"/>
      <c r="H28" s="42" t="s">
        <v>110</v>
      </c>
    </row>
    <row r="29" spans="1:9" ht="20.100000000000001" customHeight="1">
      <c r="A29" s="15" t="s">
        <v>52</v>
      </c>
      <c r="B29" s="16" t="s">
        <v>106</v>
      </c>
      <c r="C29" s="13"/>
      <c r="D29" s="14"/>
      <c r="E29" s="15">
        <f>G29</f>
        <v>0</v>
      </c>
      <c r="F29" s="15"/>
      <c r="G29" s="23">
        <v>0</v>
      </c>
      <c r="H29" s="44"/>
    </row>
    <row r="30" spans="1:9" ht="20.100000000000001" customHeight="1">
      <c r="A30" s="24"/>
      <c r="B30" s="25"/>
      <c r="C30" s="26"/>
      <c r="D30" s="27"/>
      <c r="E30" s="24"/>
      <c r="F30" s="24"/>
      <c r="G30" s="24"/>
      <c r="H30" s="47"/>
      <c r="I30" s="29"/>
    </row>
    <row r="31" spans="1:9" ht="20.100000000000001" customHeight="1">
      <c r="A31" s="28"/>
      <c r="B31" s="100" t="s">
        <v>121</v>
      </c>
      <c r="C31" s="100"/>
      <c r="D31" s="100"/>
      <c r="E31" s="100"/>
      <c r="F31" s="100"/>
      <c r="G31" s="100"/>
      <c r="H31" s="100"/>
    </row>
    <row r="32" spans="1:9" ht="20.100000000000001" customHeight="1">
      <c r="A32" s="28"/>
      <c r="B32" s="30" t="s">
        <v>57</v>
      </c>
      <c r="C32" s="31"/>
      <c r="D32" s="31"/>
      <c r="E32" s="31"/>
      <c r="F32" s="31"/>
      <c r="G32" s="29"/>
    </row>
    <row r="33" spans="1:8" ht="20.100000000000001" customHeight="1">
      <c r="A33" s="28"/>
      <c r="B33" s="101" t="s">
        <v>114</v>
      </c>
      <c r="C33" s="101"/>
      <c r="D33" s="101"/>
      <c r="E33" s="101"/>
      <c r="F33" s="101"/>
      <c r="G33" s="101"/>
      <c r="H33" s="101"/>
    </row>
    <row r="34" spans="1:8" ht="20.100000000000001" customHeight="1">
      <c r="A34" s="28"/>
      <c r="B34" s="31"/>
      <c r="C34" s="31"/>
      <c r="D34" s="31"/>
      <c r="E34" s="31"/>
      <c r="F34" s="102" t="s">
        <v>115</v>
      </c>
      <c r="G34" s="102"/>
      <c r="H34" s="102"/>
    </row>
    <row r="35" spans="1:8" ht="20.100000000000001" customHeight="1">
      <c r="A35" s="103" t="s">
        <v>59</v>
      </c>
      <c r="B35" s="103"/>
      <c r="C35" s="103" t="s">
        <v>60</v>
      </c>
      <c r="D35" s="103"/>
      <c r="E35" s="103"/>
      <c r="F35" s="103" t="s">
        <v>55</v>
      </c>
      <c r="G35" s="103"/>
      <c r="H35" s="103"/>
    </row>
    <row r="36" spans="1:8" ht="20.100000000000001" customHeight="1"/>
    <row r="37" spans="1:8" ht="20.100000000000001" customHeight="1">
      <c r="A37" s="103"/>
      <c r="B37" s="103"/>
      <c r="C37" s="103"/>
      <c r="D37" s="103"/>
      <c r="E37" s="103"/>
      <c r="F37" s="103"/>
      <c r="G37" s="103"/>
      <c r="H37" s="103"/>
    </row>
    <row r="38" spans="1:8" ht="20.100000000000001" customHeight="1">
      <c r="B38" s="69"/>
      <c r="C38" s="69"/>
      <c r="D38" s="69"/>
      <c r="E38" s="69"/>
      <c r="F38" s="69"/>
      <c r="G38" s="69"/>
      <c r="H38" s="69"/>
    </row>
    <row r="39" spans="1:8" ht="20.100000000000001" customHeight="1">
      <c r="A39" s="103" t="s">
        <v>63</v>
      </c>
      <c r="B39" s="103"/>
      <c r="C39" s="103"/>
      <c r="D39" s="103"/>
      <c r="E39" s="103"/>
      <c r="F39" s="103"/>
      <c r="G39" s="103"/>
      <c r="H39" s="103"/>
    </row>
    <row r="40" spans="1:8" ht="20.100000000000001" customHeight="1">
      <c r="E40" s="104" t="s">
        <v>69</v>
      </c>
      <c r="F40" s="104"/>
      <c r="G40" s="104"/>
      <c r="H40" s="104"/>
    </row>
    <row r="41" spans="1:8" ht="20.100000000000001" customHeight="1">
      <c r="B41" s="103" t="s">
        <v>66</v>
      </c>
      <c r="C41" s="103"/>
      <c r="D41" s="103"/>
      <c r="E41" s="103" t="s">
        <v>64</v>
      </c>
      <c r="F41" s="103"/>
      <c r="G41" s="103"/>
      <c r="H41" s="103"/>
    </row>
    <row r="42" spans="1:8" ht="20.100000000000001" customHeight="1">
      <c r="E42" s="103" t="s">
        <v>65</v>
      </c>
      <c r="F42" s="103"/>
      <c r="G42" s="103"/>
      <c r="H42" s="103"/>
    </row>
    <row r="43" spans="1:8" ht="20.100000000000001" customHeight="1"/>
    <row r="44" spans="1:8" ht="20.100000000000001" customHeight="1"/>
  </sheetData>
  <mergeCells count="28">
    <mergeCell ref="E42:H42"/>
    <mergeCell ref="A37:B37"/>
    <mergeCell ref="C37:E37"/>
    <mergeCell ref="F37:H37"/>
    <mergeCell ref="A39:H39"/>
    <mergeCell ref="E40:H40"/>
    <mergeCell ref="B41:D41"/>
    <mergeCell ref="E41:H41"/>
    <mergeCell ref="C11:D11"/>
    <mergeCell ref="B31:H31"/>
    <mergeCell ref="B33:H33"/>
    <mergeCell ref="F34:H34"/>
    <mergeCell ref="A35:B35"/>
    <mergeCell ref="C35:E35"/>
    <mergeCell ref="F35:H35"/>
    <mergeCell ref="G8:H8"/>
    <mergeCell ref="A9:A10"/>
    <mergeCell ref="B9:B10"/>
    <mergeCell ref="C9:D9"/>
    <mergeCell ref="E9:E10"/>
    <mergeCell ref="F9:G9"/>
    <mergeCell ref="H9:H10"/>
    <mergeCell ref="B7:H7"/>
    <mergeCell ref="A1:H1"/>
    <mergeCell ref="A2:H2"/>
    <mergeCell ref="B4:F4"/>
    <mergeCell ref="B5:F5"/>
    <mergeCell ref="B6:H6"/>
  </mergeCells>
  <pageMargins left="0.19685039370078741" right="0.23622047244094491" top="0.39370078740157483" bottom="0.39370078740157483" header="0.31496062992125984" footer="0.31496062992125984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3"/>
  <sheetViews>
    <sheetView topLeftCell="A43" workbookViewId="0">
      <selection activeCell="L53" sqref="L53"/>
    </sheetView>
  </sheetViews>
  <sheetFormatPr defaultRowHeight="15"/>
  <cols>
    <col min="1" max="1" width="3.625" style="1" customWidth="1"/>
    <col min="2" max="2" width="19" style="1" customWidth="1"/>
    <col min="3" max="3" width="12.125" style="1" customWidth="1"/>
    <col min="4" max="4" width="17.25" style="1" bestFit="1" customWidth="1"/>
    <col min="5" max="5" width="11.125" style="1" customWidth="1"/>
    <col min="6" max="6" width="13.5" style="1" customWidth="1"/>
    <col min="7" max="7" width="8.625" style="1" customWidth="1"/>
    <col min="8" max="8" width="8" style="1" customWidth="1"/>
    <col min="9" max="9" width="10.875" style="1" bestFit="1" customWidth="1"/>
    <col min="10" max="10" width="10.5" style="1" bestFit="1" customWidth="1"/>
    <col min="11" max="16384" width="9" style="1"/>
  </cols>
  <sheetData>
    <row r="1" spans="1:10" ht="23.25" customHeight="1">
      <c r="A1" s="88" t="s">
        <v>0</v>
      </c>
      <c r="B1" s="88"/>
      <c r="C1" s="88"/>
      <c r="D1" s="88"/>
      <c r="E1" s="88"/>
      <c r="F1" s="88"/>
      <c r="G1" s="88"/>
      <c r="H1" s="88"/>
    </row>
    <row r="2" spans="1:10" ht="20.100000000000001" customHeight="1">
      <c r="A2" s="89" t="s">
        <v>86</v>
      </c>
      <c r="B2" s="89"/>
      <c r="C2" s="89"/>
      <c r="D2" s="89"/>
      <c r="E2" s="89"/>
      <c r="F2" s="89"/>
      <c r="G2" s="89"/>
      <c r="H2" s="89"/>
    </row>
    <row r="3" spans="1:10" ht="20.100000000000001" customHeight="1">
      <c r="A3" s="52"/>
      <c r="B3" s="36" t="s">
        <v>74</v>
      </c>
      <c r="D3" s="36" t="s">
        <v>75</v>
      </c>
      <c r="E3" s="35"/>
      <c r="F3" s="35"/>
      <c r="G3" s="35"/>
      <c r="H3" s="35"/>
    </row>
    <row r="4" spans="1:10" ht="20.100000000000001" customHeight="1">
      <c r="A4" s="52"/>
      <c r="B4" s="90" t="s">
        <v>2</v>
      </c>
      <c r="C4" s="90"/>
      <c r="D4" s="90"/>
      <c r="E4" s="90"/>
      <c r="F4" s="90"/>
    </row>
    <row r="5" spans="1:10" ht="20.100000000000001" customHeight="1">
      <c r="A5" s="52"/>
      <c r="B5" s="90" t="s">
        <v>3</v>
      </c>
      <c r="C5" s="90"/>
      <c r="D5" s="90"/>
      <c r="E5" s="90"/>
      <c r="F5" s="90"/>
    </row>
    <row r="6" spans="1:10" ht="20.100000000000001" customHeight="1">
      <c r="A6" s="52"/>
      <c r="B6" s="90" t="s">
        <v>72</v>
      </c>
      <c r="C6" s="90"/>
      <c r="D6" s="90"/>
      <c r="E6" s="90"/>
      <c r="F6" s="90"/>
      <c r="G6" s="90"/>
      <c r="H6" s="90"/>
    </row>
    <row r="7" spans="1:10" ht="20.100000000000001" customHeight="1">
      <c r="A7" s="52"/>
      <c r="B7" s="105" t="s">
        <v>84</v>
      </c>
      <c r="C7" s="105"/>
      <c r="D7" s="105"/>
      <c r="E7" s="105"/>
      <c r="F7" s="105"/>
      <c r="G7" s="105"/>
      <c r="H7" s="105"/>
    </row>
    <row r="8" spans="1:10">
      <c r="A8" s="52"/>
      <c r="B8" s="3"/>
      <c r="C8" s="4"/>
      <c r="D8" s="4"/>
      <c r="E8" s="4"/>
      <c r="G8" s="91" t="s">
        <v>67</v>
      </c>
      <c r="H8" s="91"/>
    </row>
    <row r="9" spans="1:10" ht="18.75" customHeight="1">
      <c r="A9" s="92" t="s">
        <v>4</v>
      </c>
      <c r="B9" s="92" t="s">
        <v>5</v>
      </c>
      <c r="C9" s="93" t="s">
        <v>6</v>
      </c>
      <c r="D9" s="93"/>
      <c r="E9" s="94" t="s">
        <v>7</v>
      </c>
      <c r="F9" s="96" t="s">
        <v>68</v>
      </c>
      <c r="G9" s="97"/>
      <c r="H9" s="94" t="s">
        <v>9</v>
      </c>
    </row>
    <row r="10" spans="1:10" s="8" customFormat="1" ht="59.25" customHeight="1">
      <c r="A10" s="92"/>
      <c r="B10" s="92"/>
      <c r="C10" s="50" t="s">
        <v>10</v>
      </c>
      <c r="D10" s="6" t="s">
        <v>11</v>
      </c>
      <c r="E10" s="95"/>
      <c r="F10" s="51" t="s">
        <v>8</v>
      </c>
      <c r="G10" s="51" t="s">
        <v>62</v>
      </c>
      <c r="H10" s="95"/>
    </row>
    <row r="11" spans="1:10" s="8" customFormat="1" ht="20.100000000000001" customHeight="1">
      <c r="A11" s="9" t="s">
        <v>12</v>
      </c>
      <c r="B11" s="10" t="s">
        <v>13</v>
      </c>
      <c r="C11" s="98" t="s">
        <v>14</v>
      </c>
      <c r="D11" s="99"/>
      <c r="E11" s="9" t="s">
        <v>15</v>
      </c>
      <c r="F11" s="9" t="s">
        <v>16</v>
      </c>
      <c r="G11" s="10" t="s">
        <v>17</v>
      </c>
      <c r="H11" s="10" t="s">
        <v>18</v>
      </c>
    </row>
    <row r="12" spans="1:10" s="8" customFormat="1" ht="20.100000000000001" customHeight="1">
      <c r="A12" s="11"/>
      <c r="B12" s="12" t="s">
        <v>7</v>
      </c>
      <c r="C12" s="13"/>
      <c r="D12" s="14"/>
      <c r="E12" s="15">
        <f>E13+E44</f>
        <v>301553781.2094</v>
      </c>
      <c r="F12" s="15">
        <f>F13</f>
        <v>296063131.2094</v>
      </c>
      <c r="G12" s="15">
        <f>G44</f>
        <v>5490650</v>
      </c>
      <c r="H12" s="42"/>
      <c r="I12" s="41">
        <f>G12+F12</f>
        <v>301553781.2094</v>
      </c>
      <c r="J12" s="41">
        <f>I12-'Thang 5'!E12</f>
        <v>-13992958.611100018</v>
      </c>
    </row>
    <row r="13" spans="1:10" s="8" customFormat="1" ht="20.100000000000001" customHeight="1">
      <c r="A13" s="15" t="s">
        <v>19</v>
      </c>
      <c r="B13" s="16" t="s">
        <v>20</v>
      </c>
      <c r="C13" s="13"/>
      <c r="D13" s="14"/>
      <c r="E13" s="15">
        <f>F13</f>
        <v>296063131.2094</v>
      </c>
      <c r="F13" s="15">
        <f>SUM(F14:F43)</f>
        <v>296063131.2094</v>
      </c>
      <c r="G13" s="33"/>
      <c r="H13" s="43"/>
    </row>
    <row r="14" spans="1:10" ht="20.100000000000001" customHeight="1">
      <c r="A14" s="11">
        <v>1</v>
      </c>
      <c r="B14" s="18" t="s">
        <v>21</v>
      </c>
      <c r="C14" s="13">
        <v>108006529485</v>
      </c>
      <c r="D14" s="14" t="s">
        <v>71</v>
      </c>
      <c r="E14" s="11">
        <f>F14</f>
        <v>14824197.963500001</v>
      </c>
      <c r="F14" s="11">
        <f>'[1]Thang 1'!$T$12</f>
        <v>14824197.963500001</v>
      </c>
      <c r="G14" s="11"/>
      <c r="H14" s="42"/>
    </row>
    <row r="15" spans="1:10" ht="20.100000000000001" customHeight="1">
      <c r="A15" s="11">
        <v>2</v>
      </c>
      <c r="B15" s="19" t="s">
        <v>22</v>
      </c>
      <c r="C15" s="20">
        <v>109005991338</v>
      </c>
      <c r="D15" s="14" t="s">
        <v>71</v>
      </c>
      <c r="E15" s="11">
        <f t="shared" ref="E15:E43" si="0">F15</f>
        <v>15047244.049899997</v>
      </c>
      <c r="F15" s="21">
        <f>'[1]Thang 1'!$T$13</f>
        <v>15047244.049899997</v>
      </c>
      <c r="G15" s="11"/>
      <c r="H15" s="42"/>
    </row>
    <row r="16" spans="1:10" ht="20.100000000000001" customHeight="1">
      <c r="A16" s="11">
        <v>3</v>
      </c>
      <c r="B16" s="19" t="s">
        <v>23</v>
      </c>
      <c r="C16" s="20">
        <v>109003780908</v>
      </c>
      <c r="D16" s="14" t="s">
        <v>71</v>
      </c>
      <c r="E16" s="11">
        <f t="shared" si="0"/>
        <v>7617428.3200000012</v>
      </c>
      <c r="F16" s="21">
        <f>'[1]Thang 1'!$T$14</f>
        <v>7617428.3200000012</v>
      </c>
      <c r="G16" s="11"/>
      <c r="H16" s="42"/>
    </row>
    <row r="17" spans="1:9" ht="20.100000000000001" customHeight="1">
      <c r="A17" s="11">
        <v>4</v>
      </c>
      <c r="B17" s="19" t="s">
        <v>25</v>
      </c>
      <c r="C17" s="20">
        <v>109005991341</v>
      </c>
      <c r="D17" s="14" t="s">
        <v>71</v>
      </c>
      <c r="E17" s="11">
        <f t="shared" si="0"/>
        <v>14040299.1742</v>
      </c>
      <c r="F17" s="21">
        <f>'[1]Thang 1'!$T$16</f>
        <v>14040299.1742</v>
      </c>
      <c r="G17" s="11"/>
      <c r="H17" s="42"/>
    </row>
    <row r="18" spans="1:9" ht="20.100000000000001" customHeight="1">
      <c r="A18" s="11">
        <v>5</v>
      </c>
      <c r="B18" s="19" t="s">
        <v>27</v>
      </c>
      <c r="C18" s="20">
        <v>107005991343</v>
      </c>
      <c r="D18" s="14" t="s">
        <v>71</v>
      </c>
      <c r="E18" s="11">
        <f t="shared" si="0"/>
        <v>13899508.2994</v>
      </c>
      <c r="F18" s="21">
        <f>'[1]Thang 1'!$T$18</f>
        <v>13899508.2994</v>
      </c>
      <c r="G18" s="11"/>
      <c r="H18" s="42"/>
    </row>
    <row r="19" spans="1:9" ht="20.100000000000001" customHeight="1">
      <c r="A19" s="11">
        <v>6</v>
      </c>
      <c r="B19" s="19" t="s">
        <v>28</v>
      </c>
      <c r="C19" s="20">
        <v>106005991344</v>
      </c>
      <c r="D19" s="14" t="s">
        <v>71</v>
      </c>
      <c r="E19" s="11">
        <f t="shared" si="0"/>
        <v>13705677.835000001</v>
      </c>
      <c r="F19" s="21">
        <f>'[1]Thang 1'!$T$19</f>
        <v>13705677.835000001</v>
      </c>
      <c r="G19" s="11"/>
      <c r="H19" s="42"/>
    </row>
    <row r="20" spans="1:9" ht="20.100000000000001" customHeight="1">
      <c r="A20" s="11">
        <v>7</v>
      </c>
      <c r="B20" s="19" t="s">
        <v>29</v>
      </c>
      <c r="C20" s="20">
        <v>108005991339</v>
      </c>
      <c r="D20" s="14" t="s">
        <v>71</v>
      </c>
      <c r="E20" s="11">
        <f t="shared" si="0"/>
        <v>13287735.07</v>
      </c>
      <c r="F20" s="21">
        <f>'[1]Thang 1'!$T$20</f>
        <v>13287735.07</v>
      </c>
      <c r="G20" s="11"/>
      <c r="H20" s="42"/>
    </row>
    <row r="21" spans="1:9" ht="20.100000000000001" customHeight="1">
      <c r="A21" s="11">
        <v>8</v>
      </c>
      <c r="B21" s="19" t="s">
        <v>30</v>
      </c>
      <c r="C21" s="20">
        <v>101005991349</v>
      </c>
      <c r="D21" s="14" t="s">
        <v>71</v>
      </c>
      <c r="E21" s="11">
        <f t="shared" si="0"/>
        <v>13088502.699999999</v>
      </c>
      <c r="F21" s="21">
        <f>'[1]Thang 1'!$T$21</f>
        <v>13088502.699999999</v>
      </c>
      <c r="G21" s="11"/>
      <c r="H21" s="42"/>
    </row>
    <row r="22" spans="1:9" ht="20.100000000000001" customHeight="1">
      <c r="A22" s="11">
        <v>9</v>
      </c>
      <c r="B22" s="18" t="s">
        <v>31</v>
      </c>
      <c r="C22" s="20">
        <v>102005991350</v>
      </c>
      <c r="D22" s="14" t="s">
        <v>71</v>
      </c>
      <c r="E22" s="11">
        <f t="shared" si="0"/>
        <v>13438852.359999999</v>
      </c>
      <c r="F22" s="21">
        <f>'[1]Thang 1'!$T$22</f>
        <v>13438852.359999999</v>
      </c>
      <c r="G22" s="11"/>
      <c r="H22" s="42"/>
    </row>
    <row r="23" spans="1:9" ht="20.100000000000001" customHeight="1">
      <c r="A23" s="11">
        <v>10</v>
      </c>
      <c r="B23" s="19" t="s">
        <v>32</v>
      </c>
      <c r="C23" s="20">
        <v>109005991353</v>
      </c>
      <c r="D23" s="14" t="s">
        <v>71</v>
      </c>
      <c r="E23" s="11">
        <f t="shared" si="0"/>
        <v>12930637.944999998</v>
      </c>
      <c r="F23" s="21">
        <f>'[1]Thang 1'!$T$23</f>
        <v>12930637.944999998</v>
      </c>
      <c r="G23" s="11"/>
      <c r="H23" s="42"/>
    </row>
    <row r="24" spans="1:9" ht="20.100000000000001" customHeight="1">
      <c r="A24" s="11">
        <v>11</v>
      </c>
      <c r="B24" s="19" t="s">
        <v>33</v>
      </c>
      <c r="C24" s="20">
        <v>108005991354</v>
      </c>
      <c r="D24" s="14" t="s">
        <v>71</v>
      </c>
      <c r="E24" s="11">
        <f t="shared" si="0"/>
        <v>8199458.0800000001</v>
      </c>
      <c r="F24" s="21">
        <f>'[1]Thang 1'!$T$24</f>
        <v>8199458.0800000001</v>
      </c>
      <c r="G24" s="11"/>
      <c r="H24" s="42"/>
    </row>
    <row r="25" spans="1:9" ht="20.100000000000001" customHeight="1">
      <c r="A25" s="11">
        <v>12</v>
      </c>
      <c r="B25" s="19" t="s">
        <v>34</v>
      </c>
      <c r="C25" s="20">
        <v>108005991366</v>
      </c>
      <c r="D25" s="14" t="s">
        <v>71</v>
      </c>
      <c r="E25" s="11">
        <f t="shared" si="0"/>
        <v>8938188.1600000001</v>
      </c>
      <c r="F25" s="22">
        <f>'[1]Thang 1'!$T$25</f>
        <v>8938188.1600000001</v>
      </c>
      <c r="G25" s="11"/>
      <c r="H25" s="42"/>
    </row>
    <row r="26" spans="1:9" ht="20.100000000000001" customHeight="1">
      <c r="A26" s="11">
        <v>13</v>
      </c>
      <c r="B26" s="19" t="s">
        <v>35</v>
      </c>
      <c r="C26" s="20">
        <v>103005991359</v>
      </c>
      <c r="D26" s="14" t="s">
        <v>71</v>
      </c>
      <c r="E26" s="11">
        <f t="shared" si="0"/>
        <v>11285298.740000002</v>
      </c>
      <c r="F26" s="22">
        <f>'[1]Thang 1'!$T$26</f>
        <v>11285298.740000002</v>
      </c>
      <c r="G26" s="11"/>
      <c r="H26" s="42"/>
    </row>
    <row r="27" spans="1:9" ht="21" customHeight="1">
      <c r="A27" s="11">
        <v>14</v>
      </c>
      <c r="B27" s="19" t="s">
        <v>36</v>
      </c>
      <c r="C27" s="20">
        <v>107005991367</v>
      </c>
      <c r="D27" s="14" t="s">
        <v>71</v>
      </c>
      <c r="E27" s="11">
        <f t="shared" si="0"/>
        <v>2972550</v>
      </c>
      <c r="F27" s="22">
        <f>'[1]Thang 5'!$T$26</f>
        <v>2972550</v>
      </c>
      <c r="G27" s="11"/>
      <c r="H27" s="42"/>
      <c r="I27" s="29">
        <f>E27-'Thang 4'!E28</f>
        <v>-7207959.1850000005</v>
      </c>
    </row>
    <row r="28" spans="1:9" ht="20.100000000000001" customHeight="1">
      <c r="A28" s="11">
        <v>15</v>
      </c>
      <c r="B28" s="19" t="s">
        <v>37</v>
      </c>
      <c r="C28" s="20">
        <v>102005991362</v>
      </c>
      <c r="D28" s="14" t="s">
        <v>71</v>
      </c>
      <c r="E28" s="11">
        <f t="shared" si="0"/>
        <v>7568291.8449999997</v>
      </c>
      <c r="F28" s="22">
        <f>'[1]Thang 1'!$T$29</f>
        <v>7568291.8449999997</v>
      </c>
      <c r="G28" s="11"/>
      <c r="H28" s="42"/>
    </row>
    <row r="29" spans="1:9" ht="20.100000000000001" customHeight="1">
      <c r="A29" s="11">
        <v>16</v>
      </c>
      <c r="B29" s="19" t="s">
        <v>38</v>
      </c>
      <c r="C29" s="20">
        <v>104006106095</v>
      </c>
      <c r="D29" s="14" t="s">
        <v>71</v>
      </c>
      <c r="E29" s="11">
        <f t="shared" si="0"/>
        <v>7568291.8449999997</v>
      </c>
      <c r="F29" s="22">
        <f>'[1]Thang 1'!$T$30</f>
        <v>7568291.8449999997</v>
      </c>
      <c r="G29" s="11"/>
      <c r="H29" s="42"/>
    </row>
    <row r="30" spans="1:9" ht="20.100000000000001" customHeight="1">
      <c r="A30" s="11">
        <v>17</v>
      </c>
      <c r="B30" s="19" t="s">
        <v>39</v>
      </c>
      <c r="C30" s="20">
        <v>100006106099</v>
      </c>
      <c r="D30" s="14" t="s">
        <v>71</v>
      </c>
      <c r="E30" s="11">
        <f t="shared" si="0"/>
        <v>8221843.8399999999</v>
      </c>
      <c r="F30" s="22">
        <f>'[1]Thang 1'!$T$31</f>
        <v>8221843.8399999999</v>
      </c>
      <c r="G30" s="11"/>
      <c r="H30" s="42"/>
    </row>
    <row r="31" spans="1:9" ht="20.100000000000001" customHeight="1">
      <c r="A31" s="11">
        <v>18</v>
      </c>
      <c r="B31" s="19" t="s">
        <v>40</v>
      </c>
      <c r="C31" s="20">
        <v>106005727278</v>
      </c>
      <c r="D31" s="14" t="s">
        <v>71</v>
      </c>
      <c r="E31" s="11">
        <f t="shared" si="0"/>
        <v>7527885.2800000003</v>
      </c>
      <c r="F31" s="22">
        <f>'[1]Thang 1'!$T$32</f>
        <v>7527885.2800000003</v>
      </c>
      <c r="G31" s="11"/>
      <c r="H31" s="42"/>
    </row>
    <row r="32" spans="1:9" ht="20.100000000000001" customHeight="1">
      <c r="A32" s="11">
        <v>19</v>
      </c>
      <c r="B32" s="19" t="s">
        <v>41</v>
      </c>
      <c r="C32" s="20">
        <v>103001625901</v>
      </c>
      <c r="D32" s="14" t="s">
        <v>71</v>
      </c>
      <c r="E32" s="11">
        <f t="shared" si="0"/>
        <v>11774479.150000002</v>
      </c>
      <c r="F32" s="22">
        <f>'[1]Thang 1'!$T$33</f>
        <v>11774479.150000002</v>
      </c>
      <c r="G32" s="11"/>
      <c r="H32" s="42"/>
    </row>
    <row r="33" spans="1:9" ht="20.100000000000001" customHeight="1">
      <c r="A33" s="11">
        <v>20</v>
      </c>
      <c r="B33" s="19" t="s">
        <v>42</v>
      </c>
      <c r="C33" s="20">
        <v>108001625985</v>
      </c>
      <c r="D33" s="14" t="s">
        <v>71</v>
      </c>
      <c r="E33" s="11">
        <f t="shared" si="0"/>
        <v>7406665.5850000009</v>
      </c>
      <c r="F33" s="22">
        <f>'[1]Thang 1'!$T$34</f>
        <v>7406665.5850000009</v>
      </c>
      <c r="G33" s="11"/>
      <c r="H33" s="42"/>
    </row>
    <row r="34" spans="1:9" ht="20.100000000000001" customHeight="1">
      <c r="A34" s="11">
        <v>21</v>
      </c>
      <c r="B34" s="19" t="s">
        <v>43</v>
      </c>
      <c r="C34" s="20">
        <v>107002310309</v>
      </c>
      <c r="D34" s="14" t="s">
        <v>71</v>
      </c>
      <c r="E34" s="11">
        <f t="shared" si="0"/>
        <v>8604171.1349999979</v>
      </c>
      <c r="F34" s="22">
        <f>'[1]Thang 1'!$T$35</f>
        <v>8604171.1349999979</v>
      </c>
      <c r="G34" s="11"/>
      <c r="H34" s="42"/>
    </row>
    <row r="35" spans="1:9" ht="20.100000000000001" customHeight="1">
      <c r="A35" s="11">
        <v>22</v>
      </c>
      <c r="B35" s="19" t="s">
        <v>44</v>
      </c>
      <c r="C35" s="20">
        <v>102002310317</v>
      </c>
      <c r="D35" s="14" t="s">
        <v>71</v>
      </c>
      <c r="E35" s="11">
        <f t="shared" si="0"/>
        <v>8177303.2699999996</v>
      </c>
      <c r="F35" s="22">
        <f>'[1]Thang 1'!$T$36</f>
        <v>8177303.2699999996</v>
      </c>
      <c r="G35" s="11"/>
      <c r="H35" s="42"/>
    </row>
    <row r="36" spans="1:9" ht="20.100000000000001" customHeight="1">
      <c r="A36" s="11">
        <v>23</v>
      </c>
      <c r="B36" s="19" t="s">
        <v>45</v>
      </c>
      <c r="C36" s="20">
        <v>109003327638</v>
      </c>
      <c r="D36" s="14" t="s">
        <v>71</v>
      </c>
      <c r="E36" s="11">
        <f t="shared" si="0"/>
        <v>8221843.8399999999</v>
      </c>
      <c r="F36" s="22">
        <f>'[1]Thang 1'!$T$37</f>
        <v>8221843.8399999999</v>
      </c>
      <c r="G36" s="11"/>
      <c r="H36" s="42"/>
    </row>
    <row r="37" spans="1:9" ht="20.100000000000001" customHeight="1">
      <c r="A37" s="11">
        <v>24</v>
      </c>
      <c r="B37" s="19" t="s">
        <v>46</v>
      </c>
      <c r="C37" s="20">
        <v>102001855205</v>
      </c>
      <c r="D37" s="14" t="s">
        <v>71</v>
      </c>
      <c r="E37" s="11">
        <f t="shared" si="0"/>
        <v>13730899.452399999</v>
      </c>
      <c r="F37" s="22">
        <f>'[1]Thang 1'!$T$38</f>
        <v>13730899.452399999</v>
      </c>
      <c r="G37" s="11"/>
      <c r="H37" s="42"/>
    </row>
    <row r="38" spans="1:9" ht="20.100000000000001" customHeight="1">
      <c r="A38" s="11">
        <v>25</v>
      </c>
      <c r="B38" s="19" t="s">
        <v>47</v>
      </c>
      <c r="C38" s="20">
        <v>103869241002</v>
      </c>
      <c r="D38" s="14" t="s">
        <v>71</v>
      </c>
      <c r="E38" s="11">
        <f t="shared" si="0"/>
        <v>8221843.8399999999</v>
      </c>
      <c r="F38" s="22">
        <f>'[1]Thang 1'!$T$39</f>
        <v>8221843.8399999999</v>
      </c>
      <c r="G38" s="11"/>
      <c r="H38" s="42"/>
    </row>
    <row r="39" spans="1:9" ht="18.75" customHeight="1">
      <c r="A39" s="11">
        <v>26</v>
      </c>
      <c r="B39" s="19" t="s">
        <v>48</v>
      </c>
      <c r="C39" s="20">
        <v>106005605651</v>
      </c>
      <c r="D39" s="14" t="s">
        <v>71</v>
      </c>
      <c r="E39" s="11">
        <f t="shared" si="0"/>
        <v>9385903.3600000013</v>
      </c>
      <c r="F39" s="22">
        <f>'[1]Thang 5'!$T$38</f>
        <v>9385903.3600000013</v>
      </c>
      <c r="G39" s="11"/>
      <c r="H39" s="42"/>
      <c r="I39" s="29">
        <f>E39-'Thang 4'!E40</f>
        <v>447715.20000000112</v>
      </c>
    </row>
    <row r="40" spans="1:9" ht="20.100000000000001" customHeight="1">
      <c r="A40" s="11">
        <v>27</v>
      </c>
      <c r="B40" s="19" t="s">
        <v>49</v>
      </c>
      <c r="C40" s="20">
        <v>103871526371</v>
      </c>
      <c r="D40" s="14" t="s">
        <v>71</v>
      </c>
      <c r="E40" s="11">
        <f t="shared" si="0"/>
        <v>8889380.2300000004</v>
      </c>
      <c r="F40" s="22">
        <f>'[1]Thang 1'!$T$41</f>
        <v>8889380.2300000004</v>
      </c>
      <c r="G40" s="11"/>
      <c r="H40" s="42"/>
    </row>
    <row r="41" spans="1:9" ht="20.100000000000001" customHeight="1">
      <c r="A41" s="11">
        <v>28</v>
      </c>
      <c r="B41" s="19" t="s">
        <v>50</v>
      </c>
      <c r="C41" s="20">
        <v>104870802054</v>
      </c>
      <c r="D41" s="14" t="s">
        <v>71</v>
      </c>
      <c r="E41" s="11">
        <f t="shared" si="0"/>
        <v>8221843.8399999999</v>
      </c>
      <c r="F41" s="22">
        <f>'[1]Thang 1'!$T$42</f>
        <v>8221843.8399999999</v>
      </c>
      <c r="G41" s="11"/>
      <c r="H41" s="42"/>
    </row>
    <row r="42" spans="1:9" ht="20.100000000000001" customHeight="1">
      <c r="A42" s="11">
        <v>29</v>
      </c>
      <c r="B42" s="19" t="s">
        <v>24</v>
      </c>
      <c r="C42" s="20">
        <v>106001859740</v>
      </c>
      <c r="D42" s="14" t="s">
        <v>71</v>
      </c>
      <c r="E42" s="11">
        <f>F42</f>
        <v>4441243</v>
      </c>
      <c r="F42" s="21">
        <f>'[1]Thang 1'!$T$15</f>
        <v>4441243</v>
      </c>
      <c r="G42" s="11"/>
      <c r="H42" s="42"/>
    </row>
    <row r="43" spans="1:9" ht="20.100000000000001" customHeight="1">
      <c r="A43" s="11">
        <v>30</v>
      </c>
      <c r="B43" s="19" t="s">
        <v>51</v>
      </c>
      <c r="C43" s="20">
        <v>100005394813</v>
      </c>
      <c r="D43" s="14" t="s">
        <v>71</v>
      </c>
      <c r="E43" s="11">
        <f t="shared" si="0"/>
        <v>4825663</v>
      </c>
      <c r="F43" s="21">
        <f>'[1]Thang 1'!$T$43</f>
        <v>4825663</v>
      </c>
      <c r="G43" s="11"/>
      <c r="H43" s="42"/>
    </row>
    <row r="44" spans="1:9" ht="20.100000000000001" customHeight="1">
      <c r="A44" s="15" t="s">
        <v>52</v>
      </c>
      <c r="B44" s="16" t="s">
        <v>70</v>
      </c>
      <c r="C44" s="13"/>
      <c r="D44" s="14"/>
      <c r="E44" s="15">
        <f>G44</f>
        <v>5490650</v>
      </c>
      <c r="F44" s="15"/>
      <c r="G44" s="23">
        <f>SUM(G45:G46)</f>
        <v>5490650</v>
      </c>
      <c r="H44" s="44"/>
    </row>
    <row r="45" spans="1:9" ht="20.100000000000001" customHeight="1">
      <c r="A45" s="11">
        <v>1</v>
      </c>
      <c r="B45" s="18" t="s">
        <v>53</v>
      </c>
      <c r="C45" s="20">
        <v>102006204933</v>
      </c>
      <c r="D45" s="14" t="s">
        <v>71</v>
      </c>
      <c r="E45" s="22">
        <f>G45</f>
        <v>2745325</v>
      </c>
      <c r="F45" s="22"/>
      <c r="G45" s="22">
        <f>'[1]Thang 1'!$T$46</f>
        <v>2745325</v>
      </c>
      <c r="H45" s="45"/>
    </row>
    <row r="46" spans="1:9" ht="20.100000000000001" customHeight="1">
      <c r="A46" s="11">
        <v>2</v>
      </c>
      <c r="B46" s="19" t="s">
        <v>54</v>
      </c>
      <c r="C46" s="20">
        <v>103002159062</v>
      </c>
      <c r="D46" s="14" t="s">
        <v>71</v>
      </c>
      <c r="E46" s="21">
        <f>G46</f>
        <v>2745325</v>
      </c>
      <c r="F46" s="21"/>
      <c r="G46" s="21">
        <f>'[1]Thang 1'!$T$47</f>
        <v>2745325</v>
      </c>
      <c r="H46" s="46"/>
    </row>
    <row r="47" spans="1:9" ht="20.100000000000001" customHeight="1">
      <c r="A47" s="24"/>
      <c r="B47" s="25"/>
      <c r="C47" s="26"/>
      <c r="D47" s="27"/>
      <c r="E47" s="24"/>
      <c r="F47" s="24"/>
      <c r="G47" s="24"/>
      <c r="H47" s="47"/>
      <c r="I47" s="29">
        <f>'Thang 5'!E18</f>
        <v>13992958.611099998</v>
      </c>
    </row>
    <row r="48" spans="1:9" ht="20.100000000000001" customHeight="1">
      <c r="A48" s="28"/>
      <c r="B48" s="100" t="s">
        <v>85</v>
      </c>
      <c r="C48" s="100"/>
      <c r="D48" s="100"/>
      <c r="E48" s="100"/>
      <c r="F48" s="100"/>
      <c r="G48" s="100"/>
      <c r="H48" s="100"/>
    </row>
    <row r="49" spans="1:8" ht="20.100000000000001" customHeight="1">
      <c r="A49" s="28"/>
      <c r="B49" s="30" t="s">
        <v>57</v>
      </c>
      <c r="C49" s="31"/>
      <c r="D49" s="31"/>
      <c r="E49" s="31"/>
      <c r="F49" s="31"/>
      <c r="G49" s="29"/>
    </row>
    <row r="50" spans="1:8" ht="20.100000000000001" customHeight="1">
      <c r="A50" s="28"/>
      <c r="B50" s="101" t="s">
        <v>88</v>
      </c>
      <c r="C50" s="101"/>
      <c r="D50" s="101"/>
      <c r="E50" s="101"/>
      <c r="F50" s="101"/>
      <c r="G50" s="101"/>
      <c r="H50" s="101"/>
    </row>
    <row r="51" spans="1:8" ht="20.100000000000001" customHeight="1">
      <c r="A51" s="28"/>
      <c r="B51" s="31"/>
      <c r="C51" s="31"/>
      <c r="D51" s="31"/>
      <c r="E51" s="31"/>
      <c r="F51" s="102" t="s">
        <v>87</v>
      </c>
      <c r="G51" s="102"/>
      <c r="H51" s="102"/>
    </row>
    <row r="52" spans="1:8" ht="20.100000000000001" customHeight="1">
      <c r="A52" s="103" t="s">
        <v>59</v>
      </c>
      <c r="B52" s="103"/>
      <c r="C52" s="103" t="s">
        <v>60</v>
      </c>
      <c r="D52" s="103"/>
      <c r="E52" s="103"/>
      <c r="F52" s="103" t="s">
        <v>55</v>
      </c>
      <c r="G52" s="103"/>
      <c r="H52" s="103"/>
    </row>
    <row r="53" spans="1:8" ht="20.100000000000001" customHeight="1"/>
    <row r="54" spans="1:8" ht="20.100000000000001" customHeight="1"/>
    <row r="55" spans="1:8" ht="20.100000000000001" customHeight="1"/>
    <row r="56" spans="1:8" ht="20.100000000000001" customHeight="1">
      <c r="A56" s="103" t="s">
        <v>24</v>
      </c>
      <c r="B56" s="103"/>
      <c r="C56" s="103" t="s">
        <v>24</v>
      </c>
      <c r="D56" s="103"/>
      <c r="E56" s="103"/>
      <c r="F56" s="103" t="s">
        <v>21</v>
      </c>
      <c r="G56" s="103"/>
      <c r="H56" s="103"/>
    </row>
    <row r="57" spans="1:8" ht="20.100000000000001" customHeight="1">
      <c r="B57" s="49"/>
      <c r="C57" s="49"/>
      <c r="D57" s="49"/>
      <c r="E57" s="49"/>
      <c r="F57" s="49"/>
      <c r="G57" s="49"/>
      <c r="H57" s="49"/>
    </row>
    <row r="58" spans="1:8" ht="20.100000000000001" customHeight="1">
      <c r="A58" s="103" t="s">
        <v>63</v>
      </c>
      <c r="B58" s="103"/>
      <c r="C58" s="103"/>
      <c r="D58" s="103"/>
      <c r="E58" s="103"/>
      <c r="F58" s="103"/>
      <c r="G58" s="103"/>
      <c r="H58" s="103"/>
    </row>
    <row r="59" spans="1:8" ht="20.100000000000001" customHeight="1">
      <c r="E59" s="104" t="s">
        <v>69</v>
      </c>
      <c r="F59" s="104"/>
      <c r="G59" s="104"/>
    </row>
    <row r="60" spans="1:8" ht="20.100000000000001" customHeight="1">
      <c r="B60" s="103" t="s">
        <v>66</v>
      </c>
      <c r="C60" s="103"/>
      <c r="D60" s="103"/>
      <c r="E60" s="103" t="s">
        <v>64</v>
      </c>
      <c r="F60" s="103"/>
      <c r="G60" s="103"/>
      <c r="H60" s="103"/>
    </row>
    <row r="61" spans="1:8" ht="20.100000000000001" customHeight="1">
      <c r="E61" s="103" t="s">
        <v>65</v>
      </c>
      <c r="F61" s="103"/>
      <c r="G61" s="103"/>
      <c r="H61" s="103"/>
    </row>
    <row r="62" spans="1:8" ht="20.100000000000001" customHeight="1"/>
    <row r="63" spans="1:8" ht="20.100000000000001" customHeight="1"/>
  </sheetData>
  <mergeCells count="28">
    <mergeCell ref="E61:H61"/>
    <mergeCell ref="A56:B56"/>
    <mergeCell ref="C56:E56"/>
    <mergeCell ref="F56:H56"/>
    <mergeCell ref="A58:H58"/>
    <mergeCell ref="E59:G59"/>
    <mergeCell ref="B60:D60"/>
    <mergeCell ref="E60:H60"/>
    <mergeCell ref="A52:B52"/>
    <mergeCell ref="C52:E52"/>
    <mergeCell ref="F52:H52"/>
    <mergeCell ref="G8:H8"/>
    <mergeCell ref="A9:A10"/>
    <mergeCell ref="B9:B10"/>
    <mergeCell ref="C9:D9"/>
    <mergeCell ref="E9:E10"/>
    <mergeCell ref="F9:G9"/>
    <mergeCell ref="H9:H10"/>
    <mergeCell ref="C11:D11"/>
    <mergeCell ref="B48:H48"/>
    <mergeCell ref="B50:H50"/>
    <mergeCell ref="F51:H51"/>
    <mergeCell ref="B7:H7"/>
    <mergeCell ref="A1:H1"/>
    <mergeCell ref="A2:H2"/>
    <mergeCell ref="B4:F4"/>
    <mergeCell ref="B5:F5"/>
    <mergeCell ref="B6:H6"/>
  </mergeCells>
  <pageMargins left="0.19685039370078741" right="0.23622047244094491" top="0.39370078740157483" bottom="0.39370078740157483" header="0.31496062992125984" footer="0.31496062992125984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65"/>
  <sheetViews>
    <sheetView topLeftCell="A43" workbookViewId="0">
      <selection activeCell="E21" sqref="E21"/>
    </sheetView>
  </sheetViews>
  <sheetFormatPr defaultRowHeight="15"/>
  <cols>
    <col min="1" max="1" width="3.625" style="1" customWidth="1"/>
    <col min="2" max="2" width="19" style="1" customWidth="1"/>
    <col min="3" max="3" width="12.125" style="1" customWidth="1"/>
    <col min="4" max="4" width="17.25" style="1" bestFit="1" customWidth="1"/>
    <col min="5" max="5" width="11.125" style="1" customWidth="1"/>
    <col min="6" max="6" width="13.5" style="1" customWidth="1"/>
    <col min="7" max="7" width="8.625" style="1" customWidth="1"/>
    <col min="8" max="8" width="8" style="1" customWidth="1"/>
    <col min="9" max="9" width="10.875" style="1" bestFit="1" customWidth="1"/>
    <col min="10" max="16384" width="9" style="1"/>
  </cols>
  <sheetData>
    <row r="1" spans="1:9" ht="23.25" customHeight="1">
      <c r="A1" s="88" t="s">
        <v>0</v>
      </c>
      <c r="B1" s="88"/>
      <c r="C1" s="88"/>
      <c r="D1" s="88"/>
      <c r="E1" s="88"/>
      <c r="F1" s="88"/>
      <c r="G1" s="88"/>
      <c r="H1" s="88"/>
    </row>
    <row r="2" spans="1:9" ht="20.100000000000001" customHeight="1">
      <c r="A2" s="89" t="s">
        <v>77</v>
      </c>
      <c r="B2" s="89"/>
      <c r="C2" s="89"/>
      <c r="D2" s="89"/>
      <c r="E2" s="89"/>
      <c r="F2" s="89"/>
      <c r="G2" s="89"/>
      <c r="H2" s="89"/>
    </row>
    <row r="3" spans="1:9" ht="20.100000000000001" customHeight="1">
      <c r="A3" s="38"/>
      <c r="B3" s="36" t="s">
        <v>74</v>
      </c>
      <c r="D3" s="36" t="s">
        <v>75</v>
      </c>
      <c r="E3" s="35"/>
      <c r="F3" s="35"/>
      <c r="G3" s="35"/>
      <c r="H3" s="35"/>
    </row>
    <row r="4" spans="1:9" ht="20.100000000000001" customHeight="1">
      <c r="A4" s="38"/>
      <c r="B4" s="90" t="s">
        <v>2</v>
      </c>
      <c r="C4" s="90"/>
      <c r="D4" s="90"/>
      <c r="E4" s="90"/>
      <c r="F4" s="90"/>
    </row>
    <row r="5" spans="1:9" ht="20.100000000000001" customHeight="1">
      <c r="A5" s="38"/>
      <c r="B5" s="90" t="s">
        <v>3</v>
      </c>
      <c r="C5" s="90"/>
      <c r="D5" s="90"/>
      <c r="E5" s="90"/>
      <c r="F5" s="90"/>
    </row>
    <row r="6" spans="1:9" ht="20.100000000000001" customHeight="1">
      <c r="A6" s="38"/>
      <c r="B6" s="90" t="s">
        <v>72</v>
      </c>
      <c r="C6" s="90"/>
      <c r="D6" s="90"/>
      <c r="E6" s="90"/>
      <c r="F6" s="90"/>
      <c r="G6" s="90"/>
      <c r="H6" s="90"/>
    </row>
    <row r="7" spans="1:9" ht="20.100000000000001" customHeight="1">
      <c r="A7" s="38"/>
      <c r="B7" s="105" t="s">
        <v>76</v>
      </c>
      <c r="C7" s="105"/>
      <c r="D7" s="105"/>
      <c r="E7" s="105"/>
      <c r="F7" s="105"/>
      <c r="G7" s="105"/>
      <c r="H7" s="105"/>
    </row>
    <row r="8" spans="1:9">
      <c r="A8" s="38"/>
      <c r="B8" s="3"/>
      <c r="C8" s="4"/>
      <c r="D8" s="4"/>
      <c r="E8" s="4"/>
      <c r="G8" s="91" t="s">
        <v>67</v>
      </c>
      <c r="H8" s="91"/>
    </row>
    <row r="9" spans="1:9" ht="18.75" customHeight="1">
      <c r="A9" s="92" t="s">
        <v>4</v>
      </c>
      <c r="B9" s="92" t="s">
        <v>5</v>
      </c>
      <c r="C9" s="93" t="s">
        <v>6</v>
      </c>
      <c r="D9" s="93"/>
      <c r="E9" s="94" t="s">
        <v>7</v>
      </c>
      <c r="F9" s="96" t="s">
        <v>68</v>
      </c>
      <c r="G9" s="97"/>
      <c r="H9" s="94" t="s">
        <v>9</v>
      </c>
    </row>
    <row r="10" spans="1:9" s="8" customFormat="1" ht="59.25" customHeight="1">
      <c r="A10" s="92"/>
      <c r="B10" s="92"/>
      <c r="C10" s="39" t="s">
        <v>10</v>
      </c>
      <c r="D10" s="6" t="s">
        <v>11</v>
      </c>
      <c r="E10" s="95"/>
      <c r="F10" s="40" t="s">
        <v>8</v>
      </c>
      <c r="G10" s="40" t="s">
        <v>62</v>
      </c>
      <c r="H10" s="95"/>
    </row>
    <row r="11" spans="1:9" s="8" customFormat="1" ht="20.100000000000001" customHeight="1">
      <c r="A11" s="9" t="s">
        <v>12</v>
      </c>
      <c r="B11" s="10" t="s">
        <v>13</v>
      </c>
      <c r="C11" s="98" t="s">
        <v>14</v>
      </c>
      <c r="D11" s="99"/>
      <c r="E11" s="9" t="s">
        <v>15</v>
      </c>
      <c r="F11" s="9" t="s">
        <v>16</v>
      </c>
      <c r="G11" s="10" t="s">
        <v>17</v>
      </c>
      <c r="H11" s="10" t="s">
        <v>18</v>
      </c>
    </row>
    <row r="12" spans="1:9" s="8" customFormat="1" ht="20.100000000000001" customHeight="1">
      <c r="A12" s="11"/>
      <c r="B12" s="12" t="s">
        <v>7</v>
      </c>
      <c r="C12" s="13"/>
      <c r="D12" s="14"/>
      <c r="E12" s="15">
        <f>E13+E45</f>
        <v>315546739.82050002</v>
      </c>
      <c r="F12" s="15">
        <f>F13</f>
        <v>310056089.82050002</v>
      </c>
      <c r="G12" s="15">
        <f>G45</f>
        <v>5490650</v>
      </c>
      <c r="H12" s="42"/>
      <c r="I12" s="41">
        <f>G12+F12</f>
        <v>315546739.82050002</v>
      </c>
    </row>
    <row r="13" spans="1:9" s="8" customFormat="1" ht="20.100000000000001" customHeight="1">
      <c r="A13" s="15" t="s">
        <v>19</v>
      </c>
      <c r="B13" s="16" t="s">
        <v>20</v>
      </c>
      <c r="C13" s="13"/>
      <c r="D13" s="14"/>
      <c r="E13" s="15">
        <f>F13</f>
        <v>310056089.82050002</v>
      </c>
      <c r="F13" s="15">
        <f>SUM(F14:F44)</f>
        <v>310056089.82050002</v>
      </c>
      <c r="G13" s="33"/>
      <c r="H13" s="43"/>
    </row>
    <row r="14" spans="1:9" ht="20.100000000000001" customHeight="1">
      <c r="A14" s="11">
        <v>1</v>
      </c>
      <c r="B14" s="18" t="s">
        <v>21</v>
      </c>
      <c r="C14" s="13">
        <v>108006529485</v>
      </c>
      <c r="D14" s="14" t="s">
        <v>71</v>
      </c>
      <c r="E14" s="11">
        <f>F14</f>
        <v>14824197.963500001</v>
      </c>
      <c r="F14" s="11">
        <f>'[1]Thang 1'!$T$12</f>
        <v>14824197.963500001</v>
      </c>
      <c r="G14" s="11"/>
      <c r="H14" s="42"/>
    </row>
    <row r="15" spans="1:9" ht="20.100000000000001" customHeight="1">
      <c r="A15" s="11">
        <v>2</v>
      </c>
      <c r="B15" s="19" t="s">
        <v>22</v>
      </c>
      <c r="C15" s="20">
        <v>109005991338</v>
      </c>
      <c r="D15" s="14" t="s">
        <v>71</v>
      </c>
      <c r="E15" s="11">
        <f t="shared" ref="E15:E44" si="0">F15</f>
        <v>15047244.049899997</v>
      </c>
      <c r="F15" s="21">
        <f>'[1]Thang 1'!$T$13</f>
        <v>15047244.049899997</v>
      </c>
      <c r="G15" s="11"/>
      <c r="H15" s="42"/>
    </row>
    <row r="16" spans="1:9" ht="20.100000000000001" customHeight="1">
      <c r="A16" s="11">
        <v>3</v>
      </c>
      <c r="B16" s="19" t="s">
        <v>23</v>
      </c>
      <c r="C16" s="20">
        <v>109003780908</v>
      </c>
      <c r="D16" s="14" t="s">
        <v>71</v>
      </c>
      <c r="E16" s="11">
        <f t="shared" si="0"/>
        <v>7617428.3200000012</v>
      </c>
      <c r="F16" s="21">
        <f>'[1]Thang 1'!$T$14</f>
        <v>7617428.3200000012</v>
      </c>
      <c r="G16" s="11"/>
      <c r="H16" s="42"/>
    </row>
    <row r="17" spans="1:9" ht="20.100000000000001" customHeight="1">
      <c r="A17" s="11">
        <v>4</v>
      </c>
      <c r="B17" s="19" t="s">
        <v>25</v>
      </c>
      <c r="C17" s="20">
        <v>109005991341</v>
      </c>
      <c r="D17" s="14" t="s">
        <v>71</v>
      </c>
      <c r="E17" s="11">
        <f t="shared" si="0"/>
        <v>14040299.1742</v>
      </c>
      <c r="F17" s="21">
        <f>'[1]Thang 1'!$T$16</f>
        <v>14040299.1742</v>
      </c>
      <c r="G17" s="11"/>
      <c r="H17" s="42"/>
    </row>
    <row r="18" spans="1:9" ht="20.100000000000001" customHeight="1">
      <c r="A18" s="11">
        <v>5</v>
      </c>
      <c r="B18" s="19" t="s">
        <v>26</v>
      </c>
      <c r="C18" s="20">
        <v>108005991342</v>
      </c>
      <c r="D18" s="14" t="s">
        <v>71</v>
      </c>
      <c r="E18" s="11">
        <f t="shared" si="0"/>
        <v>13992958.611099998</v>
      </c>
      <c r="F18" s="21">
        <f>'[1]Thang 2'!$T$17</f>
        <v>13992958.611099998</v>
      </c>
      <c r="G18" s="11"/>
      <c r="H18" s="42"/>
    </row>
    <row r="19" spans="1:9" ht="20.100000000000001" customHeight="1">
      <c r="A19" s="11">
        <v>6</v>
      </c>
      <c r="B19" s="19" t="s">
        <v>27</v>
      </c>
      <c r="C19" s="20">
        <v>107005991343</v>
      </c>
      <c r="D19" s="14" t="s">
        <v>71</v>
      </c>
      <c r="E19" s="11">
        <f t="shared" si="0"/>
        <v>13899508.2994</v>
      </c>
      <c r="F19" s="21">
        <f>'[1]Thang 1'!$T$18</f>
        <v>13899508.2994</v>
      </c>
      <c r="G19" s="11"/>
      <c r="H19" s="42"/>
    </row>
    <row r="20" spans="1:9" ht="20.100000000000001" customHeight="1">
      <c r="A20" s="11">
        <v>7</v>
      </c>
      <c r="B20" s="19" t="s">
        <v>28</v>
      </c>
      <c r="C20" s="20">
        <v>106005991344</v>
      </c>
      <c r="D20" s="14" t="s">
        <v>71</v>
      </c>
      <c r="E20" s="11">
        <f t="shared" si="0"/>
        <v>13705677.835000001</v>
      </c>
      <c r="F20" s="21">
        <f>'[1]Thang 1'!$T$19</f>
        <v>13705677.835000001</v>
      </c>
      <c r="G20" s="11"/>
      <c r="H20" s="42"/>
    </row>
    <row r="21" spans="1:9" ht="20.100000000000001" customHeight="1">
      <c r="A21" s="11">
        <v>8</v>
      </c>
      <c r="B21" s="19" t="s">
        <v>29</v>
      </c>
      <c r="C21" s="20">
        <v>108005991339</v>
      </c>
      <c r="D21" s="14" t="s">
        <v>71</v>
      </c>
      <c r="E21" s="11">
        <f t="shared" si="0"/>
        <v>13287735.07</v>
      </c>
      <c r="F21" s="21">
        <f>'[1]Thang 1'!$T$20</f>
        <v>13287735.07</v>
      </c>
      <c r="G21" s="11"/>
      <c r="H21" s="42"/>
    </row>
    <row r="22" spans="1:9" ht="20.100000000000001" customHeight="1">
      <c r="A22" s="11">
        <v>9</v>
      </c>
      <c r="B22" s="19" t="s">
        <v>30</v>
      </c>
      <c r="C22" s="20">
        <v>101005991349</v>
      </c>
      <c r="D22" s="14" t="s">
        <v>71</v>
      </c>
      <c r="E22" s="11">
        <f t="shared" si="0"/>
        <v>13088502.699999999</v>
      </c>
      <c r="F22" s="21">
        <f>'[1]Thang 1'!$T$21</f>
        <v>13088502.699999999</v>
      </c>
      <c r="G22" s="11"/>
      <c r="H22" s="42"/>
    </row>
    <row r="23" spans="1:9" ht="20.100000000000001" customHeight="1">
      <c r="A23" s="11">
        <v>10</v>
      </c>
      <c r="B23" s="18" t="s">
        <v>31</v>
      </c>
      <c r="C23" s="20">
        <v>102005991350</v>
      </c>
      <c r="D23" s="14" t="s">
        <v>71</v>
      </c>
      <c r="E23" s="11">
        <f t="shared" si="0"/>
        <v>13438852.359999999</v>
      </c>
      <c r="F23" s="21">
        <f>'[1]Thang 1'!$T$22</f>
        <v>13438852.359999999</v>
      </c>
      <c r="G23" s="11"/>
      <c r="H23" s="42"/>
    </row>
    <row r="24" spans="1:9" ht="20.100000000000001" customHeight="1">
      <c r="A24" s="11">
        <v>11</v>
      </c>
      <c r="B24" s="19" t="s">
        <v>32</v>
      </c>
      <c r="C24" s="20">
        <v>109005991353</v>
      </c>
      <c r="D24" s="14" t="s">
        <v>71</v>
      </c>
      <c r="E24" s="11">
        <f t="shared" si="0"/>
        <v>12930637.944999998</v>
      </c>
      <c r="F24" s="21">
        <f>'[1]Thang 1'!$T$23</f>
        <v>12930637.944999998</v>
      </c>
      <c r="G24" s="11"/>
      <c r="H24" s="42"/>
    </row>
    <row r="25" spans="1:9" ht="20.100000000000001" customHeight="1">
      <c r="A25" s="11">
        <v>12</v>
      </c>
      <c r="B25" s="19" t="s">
        <v>33</v>
      </c>
      <c r="C25" s="20">
        <v>108005991354</v>
      </c>
      <c r="D25" s="14" t="s">
        <v>71</v>
      </c>
      <c r="E25" s="11">
        <f t="shared" si="0"/>
        <v>8199458.0800000001</v>
      </c>
      <c r="F25" s="21">
        <f>'[1]Thang 1'!$T$24</f>
        <v>8199458.0800000001</v>
      </c>
      <c r="G25" s="11"/>
      <c r="H25" s="42"/>
    </row>
    <row r="26" spans="1:9" ht="20.100000000000001" customHeight="1">
      <c r="A26" s="11">
        <v>13</v>
      </c>
      <c r="B26" s="19" t="s">
        <v>34</v>
      </c>
      <c r="C26" s="20">
        <v>108005991366</v>
      </c>
      <c r="D26" s="14" t="s">
        <v>71</v>
      </c>
      <c r="E26" s="11">
        <f t="shared" si="0"/>
        <v>8938188.1600000001</v>
      </c>
      <c r="F26" s="22">
        <f>'[1]Thang 1'!$T$25</f>
        <v>8938188.1600000001</v>
      </c>
      <c r="G26" s="11"/>
      <c r="H26" s="42"/>
    </row>
    <row r="27" spans="1:9" ht="20.100000000000001" customHeight="1">
      <c r="A27" s="11">
        <v>14</v>
      </c>
      <c r="B27" s="19" t="s">
        <v>35</v>
      </c>
      <c r="C27" s="20">
        <v>103005991359</v>
      </c>
      <c r="D27" s="14" t="s">
        <v>71</v>
      </c>
      <c r="E27" s="11">
        <f t="shared" si="0"/>
        <v>11285298.740000002</v>
      </c>
      <c r="F27" s="22">
        <f>'[1]Thang 1'!$T$26</f>
        <v>11285298.740000002</v>
      </c>
      <c r="G27" s="11"/>
      <c r="H27" s="42"/>
    </row>
    <row r="28" spans="1:9" ht="56.25">
      <c r="A28" s="11">
        <v>15</v>
      </c>
      <c r="B28" s="19" t="s">
        <v>36</v>
      </c>
      <c r="C28" s="20">
        <v>107005991367</v>
      </c>
      <c r="D28" s="14" t="s">
        <v>71</v>
      </c>
      <c r="E28" s="11">
        <f t="shared" si="0"/>
        <v>2972550</v>
      </c>
      <c r="F28" s="22">
        <f>'[1]Thang 5'!$T$26</f>
        <v>2972550</v>
      </c>
      <c r="G28" s="11"/>
      <c r="H28" s="42" t="s">
        <v>79</v>
      </c>
      <c r="I28" s="29">
        <f>E28-'Thang 4'!E28</f>
        <v>-7207959.1850000005</v>
      </c>
    </row>
    <row r="29" spans="1:9" ht="20.100000000000001" customHeight="1">
      <c r="A29" s="11">
        <v>16</v>
      </c>
      <c r="B29" s="19" t="s">
        <v>37</v>
      </c>
      <c r="C29" s="20">
        <v>102005991362</v>
      </c>
      <c r="D29" s="14" t="s">
        <v>71</v>
      </c>
      <c r="E29" s="11">
        <f t="shared" si="0"/>
        <v>7568291.8449999997</v>
      </c>
      <c r="F29" s="22">
        <f>'[1]Thang 1'!$T$29</f>
        <v>7568291.8449999997</v>
      </c>
      <c r="G29" s="11"/>
      <c r="H29" s="42"/>
    </row>
    <row r="30" spans="1:9" ht="20.100000000000001" customHeight="1">
      <c r="A30" s="11">
        <v>17</v>
      </c>
      <c r="B30" s="19" t="s">
        <v>38</v>
      </c>
      <c r="C30" s="20">
        <v>104006106095</v>
      </c>
      <c r="D30" s="14" t="s">
        <v>71</v>
      </c>
      <c r="E30" s="11">
        <f t="shared" si="0"/>
        <v>7568291.8449999997</v>
      </c>
      <c r="F30" s="22">
        <f>'[1]Thang 1'!$T$30</f>
        <v>7568291.8449999997</v>
      </c>
      <c r="G30" s="11"/>
      <c r="H30" s="42"/>
    </row>
    <row r="31" spans="1:9" ht="20.100000000000001" customHeight="1">
      <c r="A31" s="11">
        <v>18</v>
      </c>
      <c r="B31" s="19" t="s">
        <v>39</v>
      </c>
      <c r="C31" s="20">
        <v>100006106099</v>
      </c>
      <c r="D31" s="14" t="s">
        <v>71</v>
      </c>
      <c r="E31" s="11">
        <f t="shared" si="0"/>
        <v>8221843.8399999999</v>
      </c>
      <c r="F31" s="22">
        <f>'[1]Thang 1'!$T$31</f>
        <v>8221843.8399999999</v>
      </c>
      <c r="G31" s="11"/>
      <c r="H31" s="42"/>
    </row>
    <row r="32" spans="1:9" ht="20.100000000000001" customHeight="1">
      <c r="A32" s="11">
        <v>19</v>
      </c>
      <c r="B32" s="19" t="s">
        <v>40</v>
      </c>
      <c r="C32" s="20">
        <v>106005727278</v>
      </c>
      <c r="D32" s="14" t="s">
        <v>71</v>
      </c>
      <c r="E32" s="11">
        <f t="shared" si="0"/>
        <v>7527885.2800000003</v>
      </c>
      <c r="F32" s="22">
        <f>'[1]Thang 1'!$T$32</f>
        <v>7527885.2800000003</v>
      </c>
      <c r="G32" s="11"/>
      <c r="H32" s="42"/>
    </row>
    <row r="33" spans="1:9" ht="20.100000000000001" customHeight="1">
      <c r="A33" s="11">
        <v>20</v>
      </c>
      <c r="B33" s="19" t="s">
        <v>41</v>
      </c>
      <c r="C33" s="20">
        <v>103001625901</v>
      </c>
      <c r="D33" s="14" t="s">
        <v>71</v>
      </c>
      <c r="E33" s="11">
        <f t="shared" si="0"/>
        <v>11774479.150000002</v>
      </c>
      <c r="F33" s="22">
        <f>'[1]Thang 1'!$T$33</f>
        <v>11774479.150000002</v>
      </c>
      <c r="G33" s="11"/>
      <c r="H33" s="42"/>
    </row>
    <row r="34" spans="1:9" ht="20.100000000000001" customHeight="1">
      <c r="A34" s="11">
        <v>21</v>
      </c>
      <c r="B34" s="19" t="s">
        <v>42</v>
      </c>
      <c r="C34" s="20">
        <v>108001625985</v>
      </c>
      <c r="D34" s="14" t="s">
        <v>71</v>
      </c>
      <c r="E34" s="11">
        <f t="shared" si="0"/>
        <v>7406665.5850000009</v>
      </c>
      <c r="F34" s="22">
        <f>'[1]Thang 1'!$T$34</f>
        <v>7406665.5850000009</v>
      </c>
      <c r="G34" s="11"/>
      <c r="H34" s="42"/>
    </row>
    <row r="35" spans="1:9" ht="20.100000000000001" customHeight="1">
      <c r="A35" s="11">
        <v>22</v>
      </c>
      <c r="B35" s="19" t="s">
        <v>43</v>
      </c>
      <c r="C35" s="20">
        <v>107002310309</v>
      </c>
      <c r="D35" s="14" t="s">
        <v>71</v>
      </c>
      <c r="E35" s="11">
        <f t="shared" si="0"/>
        <v>8604171.1349999979</v>
      </c>
      <c r="F35" s="22">
        <f>'[1]Thang 1'!$T$35</f>
        <v>8604171.1349999979</v>
      </c>
      <c r="G35" s="11"/>
      <c r="H35" s="42"/>
    </row>
    <row r="36" spans="1:9" ht="20.100000000000001" customHeight="1">
      <c r="A36" s="11">
        <v>23</v>
      </c>
      <c r="B36" s="19" t="s">
        <v>44</v>
      </c>
      <c r="C36" s="20">
        <v>102002310317</v>
      </c>
      <c r="D36" s="14" t="s">
        <v>71</v>
      </c>
      <c r="E36" s="11">
        <f t="shared" si="0"/>
        <v>8177303.2699999996</v>
      </c>
      <c r="F36" s="22">
        <f>'[1]Thang 1'!$T$36</f>
        <v>8177303.2699999996</v>
      </c>
      <c r="G36" s="11"/>
      <c r="H36" s="42"/>
    </row>
    <row r="37" spans="1:9" ht="20.100000000000001" customHeight="1">
      <c r="A37" s="11">
        <v>24</v>
      </c>
      <c r="B37" s="19" t="s">
        <v>45</v>
      </c>
      <c r="C37" s="20">
        <v>109003327638</v>
      </c>
      <c r="D37" s="14" t="s">
        <v>71</v>
      </c>
      <c r="E37" s="11">
        <f t="shared" si="0"/>
        <v>8221843.8399999999</v>
      </c>
      <c r="F37" s="22">
        <f>'[1]Thang 1'!$T$37</f>
        <v>8221843.8399999999</v>
      </c>
      <c r="G37" s="11"/>
      <c r="H37" s="42"/>
    </row>
    <row r="38" spans="1:9" ht="20.100000000000001" customHeight="1">
      <c r="A38" s="11">
        <v>25</v>
      </c>
      <c r="B38" s="19" t="s">
        <v>46</v>
      </c>
      <c r="C38" s="20">
        <v>102001855205</v>
      </c>
      <c r="D38" s="14" t="s">
        <v>71</v>
      </c>
      <c r="E38" s="11">
        <f t="shared" si="0"/>
        <v>13730899.452399999</v>
      </c>
      <c r="F38" s="22">
        <f>'[1]Thang 1'!$T$38</f>
        <v>13730899.452399999</v>
      </c>
      <c r="G38" s="11"/>
      <c r="H38" s="42"/>
    </row>
    <row r="39" spans="1:9" ht="20.100000000000001" customHeight="1">
      <c r="A39" s="11">
        <v>26</v>
      </c>
      <c r="B39" s="19" t="s">
        <v>47</v>
      </c>
      <c r="C39" s="20">
        <v>103869241002</v>
      </c>
      <c r="D39" s="14" t="s">
        <v>71</v>
      </c>
      <c r="E39" s="11">
        <f t="shared" si="0"/>
        <v>8221843.8399999999</v>
      </c>
      <c r="F39" s="22">
        <f>'[1]Thang 1'!$T$39</f>
        <v>8221843.8399999999</v>
      </c>
      <c r="G39" s="11"/>
      <c r="H39" s="42"/>
    </row>
    <row r="40" spans="1:9" ht="45">
      <c r="A40" s="11">
        <v>27</v>
      </c>
      <c r="B40" s="19" t="s">
        <v>48</v>
      </c>
      <c r="C40" s="20">
        <v>106005605651</v>
      </c>
      <c r="D40" s="14" t="s">
        <v>71</v>
      </c>
      <c r="E40" s="11">
        <f t="shared" si="0"/>
        <v>9385903.3600000013</v>
      </c>
      <c r="F40" s="22">
        <f>'[1]Thang 5'!$T$38</f>
        <v>9385903.3600000013</v>
      </c>
      <c r="G40" s="11"/>
      <c r="H40" s="42" t="s">
        <v>80</v>
      </c>
      <c r="I40" s="29">
        <f>E40-'Thang 4'!E40</f>
        <v>447715.20000000112</v>
      </c>
    </row>
    <row r="41" spans="1:9" ht="20.100000000000001" customHeight="1">
      <c r="A41" s="11">
        <v>28</v>
      </c>
      <c r="B41" s="19" t="s">
        <v>49</v>
      </c>
      <c r="C41" s="20">
        <v>103871526371</v>
      </c>
      <c r="D41" s="14" t="s">
        <v>71</v>
      </c>
      <c r="E41" s="11">
        <f t="shared" si="0"/>
        <v>8889380.2300000004</v>
      </c>
      <c r="F41" s="22">
        <f>'[1]Thang 1'!$T$41</f>
        <v>8889380.2300000004</v>
      </c>
      <c r="G41" s="11"/>
      <c r="H41" s="42"/>
    </row>
    <row r="42" spans="1:9" ht="20.100000000000001" customHeight="1">
      <c r="A42" s="11">
        <v>29</v>
      </c>
      <c r="B42" s="19" t="s">
        <v>50</v>
      </c>
      <c r="C42" s="20">
        <v>104870802054</v>
      </c>
      <c r="D42" s="14" t="s">
        <v>71</v>
      </c>
      <c r="E42" s="11">
        <f t="shared" si="0"/>
        <v>8221843.8399999999</v>
      </c>
      <c r="F42" s="22">
        <f>'[1]Thang 1'!$T$42</f>
        <v>8221843.8399999999</v>
      </c>
      <c r="G42" s="11"/>
      <c r="H42" s="42"/>
    </row>
    <row r="43" spans="1:9" ht="20.100000000000001" customHeight="1">
      <c r="A43" s="11">
        <v>30</v>
      </c>
      <c r="B43" s="19" t="s">
        <v>24</v>
      </c>
      <c r="C43" s="20">
        <v>106001859740</v>
      </c>
      <c r="D43" s="14" t="s">
        <v>71</v>
      </c>
      <c r="E43" s="11">
        <f>F43</f>
        <v>4441243</v>
      </c>
      <c r="F43" s="21">
        <f>'[1]Thang 1'!$T$15</f>
        <v>4441243</v>
      </c>
      <c r="G43" s="11"/>
      <c r="H43" s="42"/>
    </row>
    <row r="44" spans="1:9" ht="20.100000000000001" customHeight="1">
      <c r="A44" s="11">
        <v>31</v>
      </c>
      <c r="B44" s="19" t="s">
        <v>51</v>
      </c>
      <c r="C44" s="20">
        <v>100005394813</v>
      </c>
      <c r="D44" s="14" t="s">
        <v>71</v>
      </c>
      <c r="E44" s="11">
        <f t="shared" si="0"/>
        <v>4825663</v>
      </c>
      <c r="F44" s="21">
        <f>'[1]Thang 1'!$T$43</f>
        <v>4825663</v>
      </c>
      <c r="G44" s="11"/>
      <c r="H44" s="42"/>
    </row>
    <row r="45" spans="1:9" ht="20.100000000000001" customHeight="1">
      <c r="A45" s="15" t="s">
        <v>52</v>
      </c>
      <c r="B45" s="16" t="s">
        <v>70</v>
      </c>
      <c r="C45" s="13"/>
      <c r="D45" s="14"/>
      <c r="E45" s="15">
        <f>G45</f>
        <v>5490650</v>
      </c>
      <c r="F45" s="15"/>
      <c r="G45" s="23">
        <f>SUM(G46:G47)</f>
        <v>5490650</v>
      </c>
      <c r="H45" s="44"/>
    </row>
    <row r="46" spans="1:9" ht="20.100000000000001" customHeight="1">
      <c r="A46" s="11">
        <v>1</v>
      </c>
      <c r="B46" s="18" t="s">
        <v>53</v>
      </c>
      <c r="C46" s="20">
        <v>102006204933</v>
      </c>
      <c r="D46" s="14" t="s">
        <v>71</v>
      </c>
      <c r="E46" s="22">
        <f>G46</f>
        <v>2745325</v>
      </c>
      <c r="F46" s="22"/>
      <c r="G46" s="22">
        <f>'[1]Thang 1'!$T$46</f>
        <v>2745325</v>
      </c>
      <c r="H46" s="45"/>
    </row>
    <row r="47" spans="1:9" ht="20.100000000000001" customHeight="1">
      <c r="A47" s="11">
        <v>2</v>
      </c>
      <c r="B47" s="19" t="s">
        <v>54</v>
      </c>
      <c r="C47" s="20">
        <v>103002159062</v>
      </c>
      <c r="D47" s="14" t="s">
        <v>71</v>
      </c>
      <c r="E47" s="21">
        <f>G47</f>
        <v>2745325</v>
      </c>
      <c r="F47" s="21"/>
      <c r="G47" s="21">
        <f>'[1]Thang 1'!$T$47</f>
        <v>2745325</v>
      </c>
      <c r="H47" s="46"/>
    </row>
    <row r="48" spans="1:9" ht="20.100000000000001" customHeight="1">
      <c r="A48" s="24"/>
      <c r="B48" s="25"/>
      <c r="C48" s="26"/>
      <c r="D48" s="27"/>
      <c r="E48" s="24"/>
      <c r="F48" s="24"/>
      <c r="G48" s="24"/>
      <c r="H48" s="47"/>
    </row>
    <row r="49" spans="1:15" ht="20.100000000000001" customHeight="1">
      <c r="A49" s="28"/>
      <c r="B49" s="100" t="s">
        <v>83</v>
      </c>
      <c r="C49" s="100"/>
      <c r="D49" s="100"/>
      <c r="E49" s="100"/>
      <c r="F49" s="100"/>
      <c r="G49" s="100"/>
      <c r="H49" s="100"/>
    </row>
    <row r="50" spans="1:15" ht="20.100000000000001" customHeight="1">
      <c r="A50" s="28"/>
      <c r="B50" s="30" t="s">
        <v>57</v>
      </c>
      <c r="C50" s="31"/>
      <c r="D50" s="31"/>
      <c r="E50" s="31"/>
      <c r="F50" s="31"/>
      <c r="G50" s="29"/>
    </row>
    <row r="51" spans="1:15" ht="20.100000000000001" customHeight="1">
      <c r="A51" s="28"/>
      <c r="B51" s="101" t="s">
        <v>81</v>
      </c>
      <c r="C51" s="101"/>
      <c r="D51" s="101"/>
      <c r="E51" s="101"/>
      <c r="F51" s="101"/>
      <c r="G51" s="101"/>
      <c r="H51" s="101"/>
    </row>
    <row r="52" spans="1:15" ht="20.100000000000001" customHeight="1">
      <c r="A52" s="28"/>
      <c r="B52" s="101" t="s">
        <v>82</v>
      </c>
      <c r="C52" s="101"/>
      <c r="D52" s="101"/>
      <c r="E52" s="101"/>
      <c r="F52" s="101"/>
      <c r="G52" s="101"/>
      <c r="H52" s="101"/>
      <c r="I52" s="48"/>
      <c r="J52" s="48"/>
      <c r="K52" s="48"/>
      <c r="L52" s="48"/>
      <c r="M52" s="48"/>
      <c r="N52" s="48"/>
      <c r="O52" s="48"/>
    </row>
    <row r="53" spans="1:15" ht="20.100000000000001" customHeight="1">
      <c r="A53" s="28"/>
      <c r="B53" s="31"/>
      <c r="C53" s="31"/>
      <c r="D53" s="31"/>
      <c r="E53" s="31"/>
      <c r="F53" s="102" t="s">
        <v>78</v>
      </c>
      <c r="G53" s="102"/>
      <c r="H53" s="102"/>
    </row>
    <row r="54" spans="1:15" ht="20.100000000000001" customHeight="1">
      <c r="A54" s="103" t="s">
        <v>59</v>
      </c>
      <c r="B54" s="103"/>
      <c r="C54" s="103" t="s">
        <v>60</v>
      </c>
      <c r="D54" s="103"/>
      <c r="E54" s="103"/>
      <c r="F54" s="103" t="s">
        <v>55</v>
      </c>
      <c r="G54" s="103"/>
      <c r="H54" s="103"/>
    </row>
    <row r="55" spans="1:15" ht="20.100000000000001" customHeight="1"/>
    <row r="56" spans="1:15" ht="20.100000000000001" customHeight="1"/>
    <row r="57" spans="1:15" ht="20.100000000000001" customHeight="1"/>
    <row r="58" spans="1:15" ht="20.100000000000001" customHeight="1">
      <c r="A58" s="103" t="s">
        <v>24</v>
      </c>
      <c r="B58" s="103"/>
      <c r="C58" s="103" t="s">
        <v>24</v>
      </c>
      <c r="D58" s="103"/>
      <c r="E58" s="103"/>
      <c r="F58" s="103" t="s">
        <v>21</v>
      </c>
      <c r="G58" s="103"/>
      <c r="H58" s="103"/>
    </row>
    <row r="59" spans="1:15" ht="20.100000000000001" customHeight="1">
      <c r="B59" s="37"/>
      <c r="C59" s="37"/>
      <c r="D59" s="37"/>
      <c r="E59" s="37"/>
      <c r="F59" s="37"/>
      <c r="G59" s="37"/>
      <c r="H59" s="37"/>
    </row>
    <row r="60" spans="1:15" ht="20.100000000000001" customHeight="1">
      <c r="A60" s="103" t="s">
        <v>63</v>
      </c>
      <c r="B60" s="103"/>
      <c r="C60" s="103"/>
      <c r="D60" s="103"/>
      <c r="E60" s="103"/>
      <c r="F60" s="103"/>
      <c r="G60" s="103"/>
      <c r="H60" s="103"/>
    </row>
    <row r="61" spans="1:15" ht="20.100000000000001" customHeight="1">
      <c r="E61" s="104" t="s">
        <v>69</v>
      </c>
      <c r="F61" s="104"/>
      <c r="G61" s="104"/>
    </row>
    <row r="62" spans="1:15" ht="20.100000000000001" customHeight="1">
      <c r="B62" s="103" t="s">
        <v>66</v>
      </c>
      <c r="C62" s="103"/>
      <c r="D62" s="103"/>
      <c r="E62" s="103" t="s">
        <v>64</v>
      </c>
      <c r="F62" s="103"/>
      <c r="G62" s="103"/>
      <c r="H62" s="103"/>
    </row>
    <row r="63" spans="1:15" ht="20.100000000000001" customHeight="1">
      <c r="E63" s="103" t="s">
        <v>65</v>
      </c>
      <c r="F63" s="103"/>
      <c r="G63" s="103"/>
      <c r="H63" s="103"/>
    </row>
    <row r="64" spans="1:15" ht="20.100000000000001" customHeight="1"/>
    <row r="65" ht="20.100000000000001" customHeight="1"/>
  </sheetData>
  <mergeCells count="29">
    <mergeCell ref="E63:H63"/>
    <mergeCell ref="A58:B58"/>
    <mergeCell ref="C58:E58"/>
    <mergeCell ref="F58:H58"/>
    <mergeCell ref="A60:H60"/>
    <mergeCell ref="E61:G61"/>
    <mergeCell ref="B62:D62"/>
    <mergeCell ref="E62:H62"/>
    <mergeCell ref="A54:B54"/>
    <mergeCell ref="C54:E54"/>
    <mergeCell ref="F54:H54"/>
    <mergeCell ref="G8:H8"/>
    <mergeCell ref="A9:A10"/>
    <mergeCell ref="B9:B10"/>
    <mergeCell ref="C9:D9"/>
    <mergeCell ref="E9:E10"/>
    <mergeCell ref="F9:G9"/>
    <mergeCell ref="H9:H10"/>
    <mergeCell ref="C11:D11"/>
    <mergeCell ref="B51:H51"/>
    <mergeCell ref="F53:H53"/>
    <mergeCell ref="B52:H52"/>
    <mergeCell ref="B49:H49"/>
    <mergeCell ref="B7:H7"/>
    <mergeCell ref="A1:H1"/>
    <mergeCell ref="A2:H2"/>
    <mergeCell ref="B4:F4"/>
    <mergeCell ref="B5:F5"/>
    <mergeCell ref="B6:H6"/>
  </mergeCells>
  <pageMargins left="0.19685039370078741" right="0.23622047244094491" top="0.39370078740157483" bottom="0.39370078740157483" header="0.31496062992125984" footer="0.31496062992125984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65"/>
  <sheetViews>
    <sheetView topLeftCell="A34" workbookViewId="0">
      <selection activeCell="E44" sqref="E44"/>
    </sheetView>
  </sheetViews>
  <sheetFormatPr defaultRowHeight="15"/>
  <cols>
    <col min="1" max="1" width="3.625" style="1" customWidth="1"/>
    <col min="2" max="2" width="19" style="1" customWidth="1"/>
    <col min="3" max="3" width="12.125" style="1" customWidth="1"/>
    <col min="4" max="4" width="17.25" style="1" bestFit="1" customWidth="1"/>
    <col min="5" max="5" width="11.125" style="1" customWidth="1"/>
    <col min="6" max="6" width="13.5" style="1" customWidth="1"/>
    <col min="7" max="7" width="9.875" style="1" customWidth="1"/>
    <col min="8" max="8" width="6.375" style="1" customWidth="1"/>
    <col min="9" max="9" width="10.875" style="1" bestFit="1" customWidth="1"/>
    <col min="10" max="16384" width="9" style="1"/>
  </cols>
  <sheetData>
    <row r="1" spans="1:9" ht="23.25" customHeight="1">
      <c r="A1" s="88" t="s">
        <v>0</v>
      </c>
      <c r="B1" s="88"/>
      <c r="C1" s="88"/>
      <c r="D1" s="88"/>
      <c r="E1" s="88"/>
      <c r="F1" s="88"/>
      <c r="G1" s="88"/>
      <c r="H1" s="88"/>
    </row>
    <row r="2" spans="1:9" ht="20.100000000000001" customHeight="1">
      <c r="A2" s="89" t="s">
        <v>1</v>
      </c>
      <c r="B2" s="89"/>
      <c r="C2" s="89"/>
      <c r="D2" s="89"/>
      <c r="E2" s="89"/>
      <c r="F2" s="89"/>
      <c r="G2" s="89"/>
      <c r="H2" s="89"/>
    </row>
    <row r="3" spans="1:9" ht="20.100000000000001" customHeight="1">
      <c r="A3" s="34"/>
      <c r="B3" s="36" t="s">
        <v>74</v>
      </c>
      <c r="D3" s="36" t="s">
        <v>75</v>
      </c>
      <c r="E3" s="35"/>
      <c r="F3" s="35"/>
      <c r="G3" s="35"/>
      <c r="H3" s="35"/>
    </row>
    <row r="4" spans="1:9" ht="20.100000000000001" customHeight="1">
      <c r="A4" s="2"/>
      <c r="B4" s="90" t="s">
        <v>2</v>
      </c>
      <c r="C4" s="90"/>
      <c r="D4" s="90"/>
      <c r="E4" s="90"/>
      <c r="F4" s="90"/>
    </row>
    <row r="5" spans="1:9" ht="20.100000000000001" customHeight="1">
      <c r="A5" s="2"/>
      <c r="B5" s="90" t="s">
        <v>3</v>
      </c>
      <c r="C5" s="90"/>
      <c r="D5" s="90"/>
      <c r="E5" s="90"/>
      <c r="F5" s="90"/>
    </row>
    <row r="6" spans="1:9" ht="20.100000000000001" customHeight="1">
      <c r="A6" s="2"/>
      <c r="B6" s="90" t="s">
        <v>72</v>
      </c>
      <c r="C6" s="90"/>
      <c r="D6" s="90"/>
      <c r="E6" s="90"/>
      <c r="F6" s="90"/>
      <c r="G6" s="90"/>
      <c r="H6" s="90"/>
    </row>
    <row r="7" spans="1:9" ht="20.100000000000001" customHeight="1">
      <c r="A7" s="2"/>
      <c r="B7" s="105" t="s">
        <v>73</v>
      </c>
      <c r="C7" s="105"/>
      <c r="D7" s="105"/>
      <c r="E7" s="105"/>
      <c r="F7" s="105"/>
      <c r="G7" s="105"/>
      <c r="H7" s="105"/>
    </row>
    <row r="8" spans="1:9">
      <c r="A8" s="2"/>
      <c r="B8" s="3"/>
      <c r="C8" s="4"/>
      <c r="D8" s="4"/>
      <c r="E8" s="4"/>
      <c r="G8" s="91" t="s">
        <v>67</v>
      </c>
      <c r="H8" s="91"/>
    </row>
    <row r="9" spans="1:9" ht="18.75" customHeight="1">
      <c r="A9" s="92" t="s">
        <v>4</v>
      </c>
      <c r="B9" s="92" t="s">
        <v>5</v>
      </c>
      <c r="C9" s="93" t="s">
        <v>6</v>
      </c>
      <c r="D9" s="93"/>
      <c r="E9" s="94" t="s">
        <v>7</v>
      </c>
      <c r="F9" s="96" t="s">
        <v>68</v>
      </c>
      <c r="G9" s="97"/>
      <c r="H9" s="94" t="s">
        <v>9</v>
      </c>
    </row>
    <row r="10" spans="1:9" s="8" customFormat="1" ht="59.25" customHeight="1">
      <c r="A10" s="92"/>
      <c r="B10" s="92"/>
      <c r="C10" s="5" t="s">
        <v>10</v>
      </c>
      <c r="D10" s="6" t="s">
        <v>11</v>
      </c>
      <c r="E10" s="95"/>
      <c r="F10" s="7" t="s">
        <v>8</v>
      </c>
      <c r="G10" s="7" t="s">
        <v>62</v>
      </c>
      <c r="H10" s="95"/>
    </row>
    <row r="11" spans="1:9" s="8" customFormat="1" ht="20.100000000000001" customHeight="1">
      <c r="A11" s="9" t="s">
        <v>12</v>
      </c>
      <c r="B11" s="10" t="s">
        <v>13</v>
      </c>
      <c r="C11" s="98" t="s">
        <v>14</v>
      </c>
      <c r="D11" s="99"/>
      <c r="E11" s="9" t="s">
        <v>15</v>
      </c>
      <c r="F11" s="9" t="s">
        <v>16</v>
      </c>
      <c r="G11" s="10" t="s">
        <v>17</v>
      </c>
      <c r="H11" s="10" t="s">
        <v>18</v>
      </c>
    </row>
    <row r="12" spans="1:9" s="8" customFormat="1" ht="20.100000000000001" customHeight="1">
      <c r="A12" s="11"/>
      <c r="B12" s="12" t="s">
        <v>7</v>
      </c>
      <c r="C12" s="13"/>
      <c r="D12" s="14"/>
      <c r="E12" s="15">
        <f>E13+E45</f>
        <v>322306983.80549997</v>
      </c>
      <c r="F12" s="15">
        <f>F13</f>
        <v>316816333.80549997</v>
      </c>
      <c r="G12" s="15">
        <f>G45</f>
        <v>5490650</v>
      </c>
      <c r="H12" s="11"/>
      <c r="I12" s="41">
        <f>G12+F12</f>
        <v>322306983.80549997</v>
      </c>
    </row>
    <row r="13" spans="1:9" s="8" customFormat="1" ht="20.100000000000001" customHeight="1">
      <c r="A13" s="15" t="s">
        <v>19</v>
      </c>
      <c r="B13" s="16" t="s">
        <v>20</v>
      </c>
      <c r="C13" s="13"/>
      <c r="D13" s="14"/>
      <c r="E13" s="15">
        <f>F13</f>
        <v>316816333.80549997</v>
      </c>
      <c r="F13" s="15">
        <f>SUM(F14:F44)</f>
        <v>316816333.80549997</v>
      </c>
      <c r="G13" s="33"/>
      <c r="H13" s="17"/>
    </row>
    <row r="14" spans="1:9" ht="20.100000000000001" customHeight="1">
      <c r="A14" s="11">
        <v>1</v>
      </c>
      <c r="B14" s="18" t="s">
        <v>21</v>
      </c>
      <c r="C14" s="13">
        <v>108006529485</v>
      </c>
      <c r="D14" s="14" t="s">
        <v>71</v>
      </c>
      <c r="E14" s="11">
        <f>F14</f>
        <v>14824197.963500001</v>
      </c>
      <c r="F14" s="11">
        <f>'[1]Thang 1'!$T$12</f>
        <v>14824197.963500001</v>
      </c>
      <c r="G14" s="11"/>
      <c r="H14" s="11"/>
    </row>
    <row r="15" spans="1:9" ht="20.100000000000001" customHeight="1">
      <c r="A15" s="11">
        <v>2</v>
      </c>
      <c r="B15" s="19" t="s">
        <v>22</v>
      </c>
      <c r="C15" s="20">
        <v>109005991338</v>
      </c>
      <c r="D15" s="14" t="s">
        <v>71</v>
      </c>
      <c r="E15" s="11">
        <f t="shared" ref="E15:E44" si="0">F15</f>
        <v>15047244.049899997</v>
      </c>
      <c r="F15" s="21">
        <f>'[1]Thang 1'!$T$13</f>
        <v>15047244.049899997</v>
      </c>
      <c r="G15" s="11"/>
      <c r="H15" s="11"/>
    </row>
    <row r="16" spans="1:9" ht="20.100000000000001" customHeight="1">
      <c r="A16" s="11">
        <v>3</v>
      </c>
      <c r="B16" s="19" t="s">
        <v>23</v>
      </c>
      <c r="C16" s="20">
        <v>109003780908</v>
      </c>
      <c r="D16" s="14" t="s">
        <v>71</v>
      </c>
      <c r="E16" s="11">
        <f t="shared" si="0"/>
        <v>7617428.3200000012</v>
      </c>
      <c r="F16" s="21">
        <f>'[1]Thang 1'!$T$14</f>
        <v>7617428.3200000012</v>
      </c>
      <c r="G16" s="11"/>
      <c r="H16" s="11"/>
    </row>
    <row r="17" spans="1:8" ht="20.100000000000001" customHeight="1">
      <c r="A17" s="11">
        <v>4</v>
      </c>
      <c r="B17" s="19" t="s">
        <v>25</v>
      </c>
      <c r="C17" s="20">
        <v>109005991341</v>
      </c>
      <c r="D17" s="14" t="s">
        <v>71</v>
      </c>
      <c r="E17" s="11">
        <f t="shared" si="0"/>
        <v>14040299.1742</v>
      </c>
      <c r="F17" s="21">
        <f>'[1]Thang 1'!$T$16</f>
        <v>14040299.1742</v>
      </c>
      <c r="G17" s="11"/>
      <c r="H17" s="11"/>
    </row>
    <row r="18" spans="1:8" ht="20.100000000000001" customHeight="1">
      <c r="A18" s="11">
        <v>5</v>
      </c>
      <c r="B18" s="19" t="s">
        <v>26</v>
      </c>
      <c r="C18" s="20">
        <v>108005991342</v>
      </c>
      <c r="D18" s="14" t="s">
        <v>71</v>
      </c>
      <c r="E18" s="11">
        <f t="shared" si="0"/>
        <v>13992958.611099998</v>
      </c>
      <c r="F18" s="21">
        <f>'[1]Thang 2'!$T$17</f>
        <v>13992958.611099998</v>
      </c>
      <c r="G18" s="11"/>
      <c r="H18" s="11"/>
    </row>
    <row r="19" spans="1:8" ht="20.100000000000001" customHeight="1">
      <c r="A19" s="11">
        <v>6</v>
      </c>
      <c r="B19" s="19" t="s">
        <v>27</v>
      </c>
      <c r="C19" s="20">
        <v>107005991343</v>
      </c>
      <c r="D19" s="14" t="s">
        <v>71</v>
      </c>
      <c r="E19" s="11">
        <f t="shared" si="0"/>
        <v>13899508.2994</v>
      </c>
      <c r="F19" s="21">
        <f>'[1]Thang 1'!$T$18</f>
        <v>13899508.2994</v>
      </c>
      <c r="G19" s="11"/>
      <c r="H19" s="11"/>
    </row>
    <row r="20" spans="1:8" ht="20.100000000000001" customHeight="1">
      <c r="A20" s="11">
        <v>7</v>
      </c>
      <c r="B20" s="19" t="s">
        <v>28</v>
      </c>
      <c r="C20" s="20">
        <v>106005991344</v>
      </c>
      <c r="D20" s="14" t="s">
        <v>71</v>
      </c>
      <c r="E20" s="11">
        <f t="shared" si="0"/>
        <v>13705677.835000001</v>
      </c>
      <c r="F20" s="21">
        <f>'[1]Thang 1'!$T$19</f>
        <v>13705677.835000001</v>
      </c>
      <c r="G20" s="11"/>
      <c r="H20" s="11"/>
    </row>
    <row r="21" spans="1:8" ht="20.100000000000001" customHeight="1">
      <c r="A21" s="11">
        <v>8</v>
      </c>
      <c r="B21" s="19" t="s">
        <v>29</v>
      </c>
      <c r="C21" s="20">
        <v>108005991339</v>
      </c>
      <c r="D21" s="14" t="s">
        <v>71</v>
      </c>
      <c r="E21" s="11">
        <f t="shared" si="0"/>
        <v>13287735.07</v>
      </c>
      <c r="F21" s="21">
        <f>'[1]Thang 1'!$T$20</f>
        <v>13287735.07</v>
      </c>
      <c r="G21" s="11"/>
      <c r="H21" s="11"/>
    </row>
    <row r="22" spans="1:8" ht="20.100000000000001" customHeight="1">
      <c r="A22" s="11">
        <v>9</v>
      </c>
      <c r="B22" s="19" t="s">
        <v>30</v>
      </c>
      <c r="C22" s="20">
        <v>101005991349</v>
      </c>
      <c r="D22" s="14" t="s">
        <v>71</v>
      </c>
      <c r="E22" s="11">
        <f t="shared" si="0"/>
        <v>13088502.699999999</v>
      </c>
      <c r="F22" s="21">
        <f>'[1]Thang 1'!$T$21</f>
        <v>13088502.699999999</v>
      </c>
      <c r="G22" s="11"/>
      <c r="H22" s="11"/>
    </row>
    <row r="23" spans="1:8" ht="20.100000000000001" customHeight="1">
      <c r="A23" s="11">
        <v>10</v>
      </c>
      <c r="B23" s="18" t="s">
        <v>31</v>
      </c>
      <c r="C23" s="20">
        <v>102005991350</v>
      </c>
      <c r="D23" s="14" t="s">
        <v>71</v>
      </c>
      <c r="E23" s="11">
        <f t="shared" si="0"/>
        <v>13438852.359999999</v>
      </c>
      <c r="F23" s="21">
        <f>'[1]Thang 1'!$T$22</f>
        <v>13438852.359999999</v>
      </c>
      <c r="G23" s="11"/>
      <c r="H23" s="11"/>
    </row>
    <row r="24" spans="1:8" ht="20.100000000000001" customHeight="1">
      <c r="A24" s="11">
        <v>11</v>
      </c>
      <c r="B24" s="19" t="s">
        <v>32</v>
      </c>
      <c r="C24" s="20">
        <v>109005991353</v>
      </c>
      <c r="D24" s="14" t="s">
        <v>71</v>
      </c>
      <c r="E24" s="11">
        <f t="shared" si="0"/>
        <v>12930637.944999998</v>
      </c>
      <c r="F24" s="21">
        <f>'[1]Thang 1'!$T$23</f>
        <v>12930637.944999998</v>
      </c>
      <c r="G24" s="11"/>
      <c r="H24" s="11"/>
    </row>
    <row r="25" spans="1:8" ht="20.100000000000001" customHeight="1">
      <c r="A25" s="11">
        <v>12</v>
      </c>
      <c r="B25" s="19" t="s">
        <v>33</v>
      </c>
      <c r="C25" s="20">
        <v>108005991354</v>
      </c>
      <c r="D25" s="14" t="s">
        <v>71</v>
      </c>
      <c r="E25" s="11">
        <f t="shared" si="0"/>
        <v>8199458.0800000001</v>
      </c>
      <c r="F25" s="21">
        <f>'[1]Thang 1'!$T$24</f>
        <v>8199458.0800000001</v>
      </c>
      <c r="G25" s="11"/>
      <c r="H25" s="11"/>
    </row>
    <row r="26" spans="1:8" ht="20.100000000000001" customHeight="1">
      <c r="A26" s="11">
        <v>13</v>
      </c>
      <c r="B26" s="19" t="s">
        <v>34</v>
      </c>
      <c r="C26" s="20">
        <v>108005991366</v>
      </c>
      <c r="D26" s="14" t="s">
        <v>71</v>
      </c>
      <c r="E26" s="11">
        <f t="shared" si="0"/>
        <v>8938188.1600000001</v>
      </c>
      <c r="F26" s="22">
        <f>'[1]Thang 1'!$T$25</f>
        <v>8938188.1600000001</v>
      </c>
      <c r="G26" s="11"/>
      <c r="H26" s="11"/>
    </row>
    <row r="27" spans="1:8" ht="20.100000000000001" customHeight="1">
      <c r="A27" s="11">
        <v>14</v>
      </c>
      <c r="B27" s="19" t="s">
        <v>35</v>
      </c>
      <c r="C27" s="20">
        <v>103005991359</v>
      </c>
      <c r="D27" s="14" t="s">
        <v>71</v>
      </c>
      <c r="E27" s="11">
        <f t="shared" si="0"/>
        <v>11285298.740000002</v>
      </c>
      <c r="F27" s="22">
        <f>'[1]Thang 1'!$T$26</f>
        <v>11285298.740000002</v>
      </c>
      <c r="G27" s="11"/>
      <c r="H27" s="11"/>
    </row>
    <row r="28" spans="1:8" ht="20.100000000000001" customHeight="1">
      <c r="A28" s="11">
        <v>15</v>
      </c>
      <c r="B28" s="19" t="s">
        <v>36</v>
      </c>
      <c r="C28" s="20">
        <v>107005991367</v>
      </c>
      <c r="D28" s="14" t="s">
        <v>71</v>
      </c>
      <c r="E28" s="11">
        <f t="shared" si="0"/>
        <v>10180509.185000001</v>
      </c>
      <c r="F28" s="22">
        <f>'[1]Thang 1'!$T$28</f>
        <v>10180509.185000001</v>
      </c>
      <c r="G28" s="11"/>
      <c r="H28" s="11"/>
    </row>
    <row r="29" spans="1:8" ht="20.100000000000001" customHeight="1">
      <c r="A29" s="11">
        <v>16</v>
      </c>
      <c r="B29" s="19" t="s">
        <v>37</v>
      </c>
      <c r="C29" s="20">
        <v>102005991362</v>
      </c>
      <c r="D29" s="14" t="s">
        <v>71</v>
      </c>
      <c r="E29" s="11">
        <f t="shared" si="0"/>
        <v>7568291.8449999997</v>
      </c>
      <c r="F29" s="22">
        <f>'[1]Thang 1'!$T$29</f>
        <v>7568291.8449999997</v>
      </c>
      <c r="G29" s="11"/>
      <c r="H29" s="11"/>
    </row>
    <row r="30" spans="1:8" ht="20.100000000000001" customHeight="1">
      <c r="A30" s="11">
        <v>17</v>
      </c>
      <c r="B30" s="19" t="s">
        <v>38</v>
      </c>
      <c r="C30" s="20">
        <v>104006106095</v>
      </c>
      <c r="D30" s="14" t="s">
        <v>71</v>
      </c>
      <c r="E30" s="11">
        <f t="shared" si="0"/>
        <v>7568291.8449999997</v>
      </c>
      <c r="F30" s="22">
        <f>'[1]Thang 1'!$T$30</f>
        <v>7568291.8449999997</v>
      </c>
      <c r="G30" s="11"/>
      <c r="H30" s="11"/>
    </row>
    <row r="31" spans="1:8" ht="20.100000000000001" customHeight="1">
      <c r="A31" s="11">
        <v>18</v>
      </c>
      <c r="B31" s="19" t="s">
        <v>39</v>
      </c>
      <c r="C31" s="20">
        <v>100006106099</v>
      </c>
      <c r="D31" s="14" t="s">
        <v>71</v>
      </c>
      <c r="E31" s="11">
        <f t="shared" si="0"/>
        <v>8221843.8399999999</v>
      </c>
      <c r="F31" s="22">
        <f>'[1]Thang 1'!$T$31</f>
        <v>8221843.8399999999</v>
      </c>
      <c r="G31" s="11"/>
      <c r="H31" s="11"/>
    </row>
    <row r="32" spans="1:8" ht="20.100000000000001" customHeight="1">
      <c r="A32" s="11">
        <v>19</v>
      </c>
      <c r="B32" s="19" t="s">
        <v>40</v>
      </c>
      <c r="C32" s="20">
        <v>106005727278</v>
      </c>
      <c r="D32" s="14" t="s">
        <v>71</v>
      </c>
      <c r="E32" s="11">
        <f t="shared" si="0"/>
        <v>7527885.2800000003</v>
      </c>
      <c r="F32" s="22">
        <f>'[1]Thang 1'!$T$32</f>
        <v>7527885.2800000003</v>
      </c>
      <c r="G32" s="11"/>
      <c r="H32" s="11"/>
    </row>
    <row r="33" spans="1:8" ht="20.100000000000001" customHeight="1">
      <c r="A33" s="11">
        <v>20</v>
      </c>
      <c r="B33" s="19" t="s">
        <v>41</v>
      </c>
      <c r="C33" s="20">
        <v>103001625901</v>
      </c>
      <c r="D33" s="14" t="s">
        <v>71</v>
      </c>
      <c r="E33" s="11">
        <f t="shared" si="0"/>
        <v>11774479.150000002</v>
      </c>
      <c r="F33" s="22">
        <f>'[1]Thang 1'!$T$33</f>
        <v>11774479.150000002</v>
      </c>
      <c r="G33" s="11"/>
      <c r="H33" s="11"/>
    </row>
    <row r="34" spans="1:8" ht="20.100000000000001" customHeight="1">
      <c r="A34" s="11">
        <v>21</v>
      </c>
      <c r="B34" s="19" t="s">
        <v>42</v>
      </c>
      <c r="C34" s="20">
        <v>108001625985</v>
      </c>
      <c r="D34" s="14" t="s">
        <v>71</v>
      </c>
      <c r="E34" s="11">
        <f t="shared" si="0"/>
        <v>7406665.5850000009</v>
      </c>
      <c r="F34" s="22">
        <f>'[1]Thang 1'!$T$34</f>
        <v>7406665.5850000009</v>
      </c>
      <c r="G34" s="11"/>
      <c r="H34" s="11"/>
    </row>
    <row r="35" spans="1:8" ht="20.100000000000001" customHeight="1">
      <c r="A35" s="11">
        <v>22</v>
      </c>
      <c r="B35" s="19" t="s">
        <v>43</v>
      </c>
      <c r="C35" s="20">
        <v>107002310309</v>
      </c>
      <c r="D35" s="14" t="s">
        <v>71</v>
      </c>
      <c r="E35" s="11">
        <f t="shared" si="0"/>
        <v>8604171.1349999979</v>
      </c>
      <c r="F35" s="22">
        <f>'[1]Thang 1'!$T$35</f>
        <v>8604171.1349999979</v>
      </c>
      <c r="G35" s="11"/>
      <c r="H35" s="11"/>
    </row>
    <row r="36" spans="1:8" ht="20.100000000000001" customHeight="1">
      <c r="A36" s="11">
        <v>23</v>
      </c>
      <c r="B36" s="19" t="s">
        <v>44</v>
      </c>
      <c r="C36" s="20">
        <v>102002310317</v>
      </c>
      <c r="D36" s="14" t="s">
        <v>71</v>
      </c>
      <c r="E36" s="11">
        <f t="shared" si="0"/>
        <v>8177303.2699999996</v>
      </c>
      <c r="F36" s="22">
        <f>'[1]Thang 1'!$T$36</f>
        <v>8177303.2699999996</v>
      </c>
      <c r="G36" s="11"/>
      <c r="H36" s="11"/>
    </row>
    <row r="37" spans="1:8" ht="20.100000000000001" customHeight="1">
      <c r="A37" s="11">
        <v>24</v>
      </c>
      <c r="B37" s="19" t="s">
        <v>45</v>
      </c>
      <c r="C37" s="20">
        <v>109003327638</v>
      </c>
      <c r="D37" s="14" t="s">
        <v>71</v>
      </c>
      <c r="E37" s="11">
        <f t="shared" si="0"/>
        <v>8221843.8399999999</v>
      </c>
      <c r="F37" s="22">
        <f>'[1]Thang 1'!$T$37</f>
        <v>8221843.8399999999</v>
      </c>
      <c r="G37" s="11"/>
      <c r="H37" s="11"/>
    </row>
    <row r="38" spans="1:8" ht="20.100000000000001" customHeight="1">
      <c r="A38" s="11">
        <v>25</v>
      </c>
      <c r="B38" s="19" t="s">
        <v>46</v>
      </c>
      <c r="C38" s="20">
        <v>102001855205</v>
      </c>
      <c r="D38" s="14" t="s">
        <v>71</v>
      </c>
      <c r="E38" s="11">
        <f t="shared" si="0"/>
        <v>13730899.452399999</v>
      </c>
      <c r="F38" s="22">
        <f>'[1]Thang 1'!$T$38</f>
        <v>13730899.452399999</v>
      </c>
      <c r="G38" s="11"/>
      <c r="H38" s="11"/>
    </row>
    <row r="39" spans="1:8" ht="20.100000000000001" customHeight="1">
      <c r="A39" s="11">
        <v>26</v>
      </c>
      <c r="B39" s="19" t="s">
        <v>47</v>
      </c>
      <c r="C39" s="20">
        <v>103869241002</v>
      </c>
      <c r="D39" s="14" t="s">
        <v>71</v>
      </c>
      <c r="E39" s="11">
        <f t="shared" si="0"/>
        <v>8221843.8399999999</v>
      </c>
      <c r="F39" s="22">
        <f>'[1]Thang 1'!$T$39</f>
        <v>8221843.8399999999</v>
      </c>
      <c r="G39" s="11"/>
      <c r="H39" s="11"/>
    </row>
    <row r="40" spans="1:8" ht="20.100000000000001" customHeight="1">
      <c r="A40" s="11">
        <v>27</v>
      </c>
      <c r="B40" s="19" t="s">
        <v>48</v>
      </c>
      <c r="C40" s="20">
        <v>106005605651</v>
      </c>
      <c r="D40" s="14" t="s">
        <v>71</v>
      </c>
      <c r="E40" s="11">
        <f t="shared" si="0"/>
        <v>8938188.1600000001</v>
      </c>
      <c r="F40" s="22">
        <f>'[1]Thang 1'!$T$40</f>
        <v>8938188.1600000001</v>
      </c>
      <c r="G40" s="11"/>
      <c r="H40" s="11"/>
    </row>
    <row r="41" spans="1:8" ht="20.100000000000001" customHeight="1">
      <c r="A41" s="11">
        <v>28</v>
      </c>
      <c r="B41" s="19" t="s">
        <v>49</v>
      </c>
      <c r="C41" s="20">
        <v>103871526371</v>
      </c>
      <c r="D41" s="14" t="s">
        <v>71</v>
      </c>
      <c r="E41" s="11">
        <f t="shared" si="0"/>
        <v>8889380.2300000004</v>
      </c>
      <c r="F41" s="22">
        <f>'[1]Thang 1'!$T$41</f>
        <v>8889380.2300000004</v>
      </c>
      <c r="G41" s="11"/>
      <c r="H41" s="11"/>
    </row>
    <row r="42" spans="1:8" ht="20.100000000000001" customHeight="1">
      <c r="A42" s="11">
        <v>29</v>
      </c>
      <c r="B42" s="19" t="s">
        <v>50</v>
      </c>
      <c r="C42" s="20">
        <v>104870802054</v>
      </c>
      <c r="D42" s="14" t="s">
        <v>71</v>
      </c>
      <c r="E42" s="11">
        <f t="shared" si="0"/>
        <v>8221843.8399999999</v>
      </c>
      <c r="F42" s="22">
        <f>'[1]Thang 1'!$T$42</f>
        <v>8221843.8399999999</v>
      </c>
      <c r="G42" s="11"/>
      <c r="H42" s="11"/>
    </row>
    <row r="43" spans="1:8" ht="20.100000000000001" customHeight="1">
      <c r="A43" s="11">
        <v>30</v>
      </c>
      <c r="B43" s="19" t="s">
        <v>24</v>
      </c>
      <c r="C43" s="20">
        <v>106001859740</v>
      </c>
      <c r="D43" s="14" t="s">
        <v>71</v>
      </c>
      <c r="E43" s="11">
        <f>F43</f>
        <v>4441243</v>
      </c>
      <c r="F43" s="21">
        <f>'[1]Thang 1'!$T$15</f>
        <v>4441243</v>
      </c>
      <c r="G43" s="11"/>
      <c r="H43" s="11"/>
    </row>
    <row r="44" spans="1:8" ht="20.100000000000001" customHeight="1">
      <c r="A44" s="11">
        <v>31</v>
      </c>
      <c r="B44" s="19" t="s">
        <v>51</v>
      </c>
      <c r="C44" s="20">
        <v>100005394813</v>
      </c>
      <c r="D44" s="14" t="s">
        <v>71</v>
      </c>
      <c r="E44" s="11">
        <f t="shared" si="0"/>
        <v>4825663</v>
      </c>
      <c r="F44" s="21">
        <f>'[1]Thang 1'!$T$43</f>
        <v>4825663</v>
      </c>
      <c r="G44" s="11"/>
      <c r="H44" s="11"/>
    </row>
    <row r="45" spans="1:8" ht="20.100000000000001" customHeight="1">
      <c r="A45" s="15" t="s">
        <v>52</v>
      </c>
      <c r="B45" s="16" t="s">
        <v>70</v>
      </c>
      <c r="C45" s="13"/>
      <c r="D45" s="14"/>
      <c r="E45" s="15">
        <f>G45</f>
        <v>5490650</v>
      </c>
      <c r="F45" s="15"/>
      <c r="G45" s="23">
        <f>SUM(G46:G47)</f>
        <v>5490650</v>
      </c>
      <c r="H45" s="23"/>
    </row>
    <row r="46" spans="1:8" ht="20.100000000000001" customHeight="1">
      <c r="A46" s="11">
        <v>1</v>
      </c>
      <c r="B46" s="18" t="s">
        <v>53</v>
      </c>
      <c r="C46" s="20">
        <v>102006204933</v>
      </c>
      <c r="D46" s="14" t="s">
        <v>71</v>
      </c>
      <c r="E46" s="22">
        <f>G46</f>
        <v>2745325</v>
      </c>
      <c r="F46" s="22"/>
      <c r="G46" s="22">
        <f>'[1]Thang 1'!$T$46</f>
        <v>2745325</v>
      </c>
      <c r="H46" s="22"/>
    </row>
    <row r="47" spans="1:8" ht="20.100000000000001" customHeight="1">
      <c r="A47" s="11">
        <v>2</v>
      </c>
      <c r="B47" s="19" t="s">
        <v>54</v>
      </c>
      <c r="C47" s="20">
        <v>103002159062</v>
      </c>
      <c r="D47" s="14" t="s">
        <v>71</v>
      </c>
      <c r="E47" s="21">
        <f>G47</f>
        <v>2745325</v>
      </c>
      <c r="F47" s="21"/>
      <c r="G47" s="21">
        <f>'[1]Thang 1'!$T$47</f>
        <v>2745325</v>
      </c>
      <c r="H47" s="21"/>
    </row>
    <row r="48" spans="1:8" ht="20.100000000000001" customHeight="1">
      <c r="A48" s="24"/>
      <c r="B48" s="25"/>
      <c r="C48" s="26"/>
      <c r="D48" s="27"/>
      <c r="E48" s="24"/>
      <c r="F48" s="24"/>
      <c r="G48" s="24"/>
      <c r="H48" s="24"/>
    </row>
    <row r="49" spans="1:8" ht="20.100000000000001" customHeight="1">
      <c r="A49" s="28"/>
      <c r="B49" s="100" t="s">
        <v>56</v>
      </c>
      <c r="C49" s="100"/>
      <c r="D49" s="100"/>
      <c r="E49" s="100"/>
      <c r="F49" s="100"/>
      <c r="G49" s="29"/>
    </row>
    <row r="50" spans="1:8" ht="20.100000000000001" customHeight="1">
      <c r="A50" s="28"/>
      <c r="B50" s="30" t="s">
        <v>57</v>
      </c>
      <c r="C50" s="31"/>
      <c r="D50" s="31"/>
      <c r="E50" s="31"/>
      <c r="F50" s="31"/>
      <c r="G50" s="29"/>
    </row>
    <row r="51" spans="1:8" ht="20.100000000000001" customHeight="1">
      <c r="A51" s="28"/>
      <c r="B51" s="106" t="s">
        <v>58</v>
      </c>
      <c r="C51" s="106"/>
      <c r="D51" s="106"/>
      <c r="E51" s="106"/>
      <c r="F51" s="106"/>
      <c r="G51" s="106"/>
      <c r="H51" s="106"/>
    </row>
    <row r="52" spans="1:8" ht="20.100000000000001" customHeight="1">
      <c r="A52" s="28"/>
      <c r="B52" s="106" t="s">
        <v>58</v>
      </c>
      <c r="C52" s="106"/>
      <c r="D52" s="106"/>
      <c r="E52" s="106"/>
      <c r="F52" s="106"/>
      <c r="G52" s="106"/>
      <c r="H52" s="106"/>
    </row>
    <row r="53" spans="1:8" ht="20.100000000000001" customHeight="1">
      <c r="A53" s="28"/>
      <c r="B53" s="31"/>
      <c r="C53" s="31"/>
      <c r="D53" s="31"/>
      <c r="E53" s="31"/>
      <c r="F53" s="102" t="s">
        <v>61</v>
      </c>
      <c r="G53" s="102"/>
      <c r="H53" s="102"/>
    </row>
    <row r="54" spans="1:8" ht="20.100000000000001" customHeight="1">
      <c r="A54" s="103" t="s">
        <v>59</v>
      </c>
      <c r="B54" s="103"/>
      <c r="C54" s="103" t="s">
        <v>60</v>
      </c>
      <c r="D54" s="103"/>
      <c r="E54" s="103"/>
      <c r="F54" s="103" t="s">
        <v>55</v>
      </c>
      <c r="G54" s="103"/>
      <c r="H54" s="103"/>
    </row>
    <row r="55" spans="1:8" ht="20.100000000000001" customHeight="1"/>
    <row r="56" spans="1:8" ht="20.100000000000001" customHeight="1"/>
    <row r="57" spans="1:8" ht="20.100000000000001" customHeight="1"/>
    <row r="58" spans="1:8" ht="20.100000000000001" customHeight="1">
      <c r="A58" s="103" t="s">
        <v>24</v>
      </c>
      <c r="B58" s="103"/>
      <c r="C58" s="103" t="s">
        <v>24</v>
      </c>
      <c r="D58" s="103"/>
      <c r="E58" s="103"/>
      <c r="F58" s="103" t="s">
        <v>21</v>
      </c>
      <c r="G58" s="103"/>
      <c r="H58" s="103"/>
    </row>
    <row r="59" spans="1:8" ht="20.100000000000001" customHeight="1">
      <c r="B59" s="32"/>
      <c r="C59" s="32"/>
      <c r="D59" s="32"/>
      <c r="E59" s="32"/>
      <c r="F59" s="32"/>
      <c r="G59" s="32"/>
      <c r="H59" s="32"/>
    </row>
    <row r="60" spans="1:8" ht="20.100000000000001" customHeight="1">
      <c r="A60" s="103" t="s">
        <v>63</v>
      </c>
      <c r="B60" s="103"/>
      <c r="C60" s="103"/>
      <c r="D60" s="103"/>
      <c r="E60" s="103"/>
      <c r="F60" s="103"/>
      <c r="G60" s="103"/>
      <c r="H60" s="103"/>
    </row>
    <row r="61" spans="1:8" ht="20.100000000000001" customHeight="1">
      <c r="E61" s="104" t="s">
        <v>69</v>
      </c>
      <c r="F61" s="104"/>
      <c r="G61" s="104"/>
    </row>
    <row r="62" spans="1:8" ht="20.100000000000001" customHeight="1">
      <c r="B62" s="103" t="s">
        <v>66</v>
      </c>
      <c r="C62" s="103"/>
      <c r="D62" s="103"/>
      <c r="E62" s="103" t="s">
        <v>64</v>
      </c>
      <c r="F62" s="103"/>
      <c r="G62" s="103"/>
      <c r="H62" s="103"/>
    </row>
    <row r="63" spans="1:8" ht="20.100000000000001" customHeight="1">
      <c r="E63" s="103" t="s">
        <v>65</v>
      </c>
      <c r="F63" s="103"/>
      <c r="G63" s="103"/>
      <c r="H63" s="103"/>
    </row>
    <row r="64" spans="1:8" ht="20.100000000000001" customHeight="1"/>
    <row r="65" ht="20.100000000000001" customHeight="1"/>
  </sheetData>
  <mergeCells count="29">
    <mergeCell ref="E61:G61"/>
    <mergeCell ref="A60:H60"/>
    <mergeCell ref="B62:D62"/>
    <mergeCell ref="E63:H63"/>
    <mergeCell ref="E62:H62"/>
    <mergeCell ref="A1:H1"/>
    <mergeCell ref="A2:H2"/>
    <mergeCell ref="B5:F5"/>
    <mergeCell ref="A9:A10"/>
    <mergeCell ref="B9:B10"/>
    <mergeCell ref="C9:D9"/>
    <mergeCell ref="E9:E10"/>
    <mergeCell ref="H9:H10"/>
    <mergeCell ref="F9:G9"/>
    <mergeCell ref="B6:H6"/>
    <mergeCell ref="B4:F4"/>
    <mergeCell ref="G8:H8"/>
    <mergeCell ref="B7:H7"/>
    <mergeCell ref="A58:B58"/>
    <mergeCell ref="F53:H53"/>
    <mergeCell ref="F54:H54"/>
    <mergeCell ref="F58:H58"/>
    <mergeCell ref="C54:E54"/>
    <mergeCell ref="C58:E58"/>
    <mergeCell ref="B49:F49"/>
    <mergeCell ref="B51:H51"/>
    <mergeCell ref="B52:H52"/>
    <mergeCell ref="C11:D11"/>
    <mergeCell ref="A54:B54"/>
  </mergeCells>
  <pageMargins left="0.19685039370078741" right="0.23622047244094491" top="0.39370078740157483" bottom="0.39370078740157483" header="0.31496062992125984" footer="0.31496062992125984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5"/>
  <sheetViews>
    <sheetView topLeftCell="A7" workbookViewId="0">
      <selection activeCell="G19" sqref="G19"/>
    </sheetView>
  </sheetViews>
  <sheetFormatPr defaultRowHeight="15"/>
  <cols>
    <col min="1" max="1" width="3.625" style="1" customWidth="1"/>
    <col min="2" max="2" width="19" style="1" customWidth="1"/>
    <col min="3" max="3" width="12.125" style="1" customWidth="1"/>
    <col min="4" max="4" width="17.25" style="1" bestFit="1" customWidth="1"/>
    <col min="5" max="5" width="11.125" style="1" customWidth="1"/>
    <col min="6" max="6" width="13.5" style="1" customWidth="1"/>
    <col min="7" max="7" width="8.625" style="1" customWidth="1"/>
    <col min="8" max="8" width="8" style="1" customWidth="1"/>
    <col min="9" max="9" width="10.875" style="1" bestFit="1" customWidth="1"/>
    <col min="10" max="10" width="10.5" style="1" bestFit="1" customWidth="1"/>
    <col min="11" max="16384" width="9" style="1"/>
  </cols>
  <sheetData>
    <row r="1" spans="1:10" ht="23.25" customHeight="1">
      <c r="A1" s="88" t="s">
        <v>0</v>
      </c>
      <c r="B1" s="88"/>
      <c r="C1" s="88"/>
      <c r="D1" s="88"/>
      <c r="E1" s="88"/>
      <c r="F1" s="88"/>
      <c r="G1" s="88"/>
      <c r="H1" s="88"/>
    </row>
    <row r="2" spans="1:10" ht="20.100000000000001" customHeight="1">
      <c r="A2" s="89" t="s">
        <v>100</v>
      </c>
      <c r="B2" s="89"/>
      <c r="C2" s="89"/>
      <c r="D2" s="89"/>
      <c r="E2" s="89"/>
      <c r="F2" s="89"/>
      <c r="G2" s="89"/>
      <c r="H2" s="89"/>
    </row>
    <row r="3" spans="1:10" ht="20.100000000000001" customHeight="1">
      <c r="A3" s="64"/>
      <c r="B3" s="36" t="s">
        <v>74</v>
      </c>
      <c r="D3" s="36" t="s">
        <v>75</v>
      </c>
      <c r="E3" s="35"/>
      <c r="F3" s="35"/>
      <c r="G3" s="35"/>
      <c r="H3" s="35"/>
    </row>
    <row r="4" spans="1:10" ht="20.100000000000001" customHeight="1">
      <c r="A4" s="64"/>
      <c r="B4" s="90" t="s">
        <v>2</v>
      </c>
      <c r="C4" s="90"/>
      <c r="D4" s="90"/>
      <c r="E4" s="90"/>
      <c r="F4" s="90"/>
    </row>
    <row r="5" spans="1:10" ht="20.100000000000001" customHeight="1">
      <c r="A5" s="64"/>
      <c r="B5" s="90" t="s">
        <v>3</v>
      </c>
      <c r="C5" s="90"/>
      <c r="D5" s="90"/>
      <c r="E5" s="90"/>
      <c r="F5" s="90"/>
    </row>
    <row r="6" spans="1:10" ht="20.100000000000001" customHeight="1">
      <c r="A6" s="64"/>
      <c r="B6" s="90" t="s">
        <v>72</v>
      </c>
      <c r="C6" s="90"/>
      <c r="D6" s="90"/>
      <c r="E6" s="90"/>
      <c r="F6" s="90"/>
      <c r="G6" s="90"/>
      <c r="H6" s="90"/>
    </row>
    <row r="7" spans="1:10" ht="20.100000000000001" customHeight="1">
      <c r="A7" s="64"/>
      <c r="B7" s="105" t="s">
        <v>96</v>
      </c>
      <c r="C7" s="105"/>
      <c r="D7" s="105"/>
      <c r="E7" s="105"/>
      <c r="F7" s="105"/>
      <c r="G7" s="105"/>
      <c r="H7" s="105"/>
    </row>
    <row r="8" spans="1:10">
      <c r="A8" s="64"/>
      <c r="B8" s="3"/>
      <c r="C8" s="4"/>
      <c r="D8" s="4"/>
      <c r="E8" s="4"/>
      <c r="G8" s="91" t="s">
        <v>67</v>
      </c>
      <c r="H8" s="91"/>
    </row>
    <row r="9" spans="1:10" ht="18.75" customHeight="1">
      <c r="A9" s="92" t="s">
        <v>4</v>
      </c>
      <c r="B9" s="92" t="s">
        <v>5</v>
      </c>
      <c r="C9" s="93" t="s">
        <v>6</v>
      </c>
      <c r="D9" s="93"/>
      <c r="E9" s="94" t="s">
        <v>7</v>
      </c>
      <c r="F9" s="96" t="s">
        <v>68</v>
      </c>
      <c r="G9" s="97"/>
      <c r="H9" s="94" t="s">
        <v>9</v>
      </c>
    </row>
    <row r="10" spans="1:10" s="8" customFormat="1" ht="59.25" customHeight="1">
      <c r="A10" s="92"/>
      <c r="B10" s="92"/>
      <c r="C10" s="62" t="s">
        <v>10</v>
      </c>
      <c r="D10" s="6" t="s">
        <v>11</v>
      </c>
      <c r="E10" s="95"/>
      <c r="F10" s="63" t="s">
        <v>97</v>
      </c>
      <c r="G10" s="63"/>
      <c r="H10" s="95"/>
    </row>
    <row r="11" spans="1:10" s="8" customFormat="1" ht="20.100000000000001" customHeight="1">
      <c r="A11" s="9" t="s">
        <v>12</v>
      </c>
      <c r="B11" s="10" t="s">
        <v>13</v>
      </c>
      <c r="C11" s="98" t="s">
        <v>14</v>
      </c>
      <c r="D11" s="99"/>
      <c r="E11" s="9" t="s">
        <v>15</v>
      </c>
      <c r="F11" s="9" t="s">
        <v>16</v>
      </c>
      <c r="G11" s="10" t="s">
        <v>17</v>
      </c>
      <c r="H11" s="10" t="s">
        <v>18</v>
      </c>
    </row>
    <row r="12" spans="1:10" s="8" customFormat="1" ht="20.100000000000001" customHeight="1">
      <c r="A12" s="11"/>
      <c r="B12" s="12" t="s">
        <v>7</v>
      </c>
      <c r="C12" s="13"/>
      <c r="D12" s="14"/>
      <c r="E12" s="15">
        <f>SUM(E13:E16)</f>
        <v>4710000</v>
      </c>
      <c r="F12" s="15">
        <f>SUM(F13:F16)</f>
        <v>4710000</v>
      </c>
      <c r="G12" s="15"/>
      <c r="H12" s="42"/>
      <c r="I12" s="41"/>
      <c r="J12" s="41"/>
    </row>
    <row r="13" spans="1:10" ht="20.100000000000001" customHeight="1">
      <c r="A13" s="11">
        <v>1</v>
      </c>
      <c r="B13" s="19" t="s">
        <v>29</v>
      </c>
      <c r="C13" s="20">
        <v>108005991339</v>
      </c>
      <c r="D13" s="14" t="s">
        <v>71</v>
      </c>
      <c r="E13" s="11">
        <v>1200000</v>
      </c>
      <c r="F13" s="11">
        <v>1200000</v>
      </c>
      <c r="G13" s="11"/>
      <c r="H13" s="42"/>
    </row>
    <row r="14" spans="1:10" ht="20.100000000000001" customHeight="1">
      <c r="A14" s="11">
        <v>2</v>
      </c>
      <c r="B14" s="19" t="s">
        <v>32</v>
      </c>
      <c r="C14" s="20">
        <v>109005991353</v>
      </c>
      <c r="D14" s="14" t="s">
        <v>71</v>
      </c>
      <c r="E14" s="11">
        <f>E13</f>
        <v>1200000</v>
      </c>
      <c r="F14" s="11">
        <f>F13</f>
        <v>1200000</v>
      </c>
      <c r="G14" s="11"/>
      <c r="H14" s="42"/>
    </row>
    <row r="15" spans="1:10" ht="20.100000000000001" customHeight="1">
      <c r="A15" s="11">
        <v>3</v>
      </c>
      <c r="B15" s="19" t="s">
        <v>46</v>
      </c>
      <c r="C15" s="20">
        <v>102001855205</v>
      </c>
      <c r="D15" s="14" t="s">
        <v>71</v>
      </c>
      <c r="E15" s="11">
        <f>E13</f>
        <v>1200000</v>
      </c>
      <c r="F15" s="11">
        <f>F13</f>
        <v>1200000</v>
      </c>
      <c r="G15" s="11"/>
      <c r="H15" s="42"/>
    </row>
    <row r="16" spans="1:10" ht="20.100000000000001" customHeight="1">
      <c r="A16" s="11">
        <v>4</v>
      </c>
      <c r="B16" s="19" t="s">
        <v>24</v>
      </c>
      <c r="C16" s="20">
        <v>106001859740</v>
      </c>
      <c r="D16" s="14" t="s">
        <v>71</v>
      </c>
      <c r="E16" s="11">
        <v>1110000</v>
      </c>
      <c r="F16" s="11">
        <v>1110000</v>
      </c>
      <c r="G16" s="11"/>
      <c r="H16" s="42"/>
    </row>
    <row r="17" spans="1:9" ht="20.100000000000001" customHeight="1">
      <c r="A17" s="24"/>
      <c r="B17" s="25"/>
      <c r="C17" s="26"/>
      <c r="D17" s="27"/>
      <c r="E17" s="24"/>
      <c r="F17" s="24"/>
      <c r="G17" s="24"/>
      <c r="H17" s="47"/>
      <c r="I17" s="29"/>
    </row>
    <row r="18" spans="1:9" ht="20.100000000000001" customHeight="1">
      <c r="A18" s="28"/>
      <c r="B18" s="100" t="s">
        <v>101</v>
      </c>
      <c r="C18" s="100"/>
      <c r="D18" s="100"/>
      <c r="E18" s="100"/>
      <c r="F18" s="100"/>
      <c r="G18" s="100"/>
      <c r="H18" s="100"/>
    </row>
    <row r="19" spans="1:9" ht="20.100000000000001" customHeight="1">
      <c r="A19" s="28"/>
      <c r="B19" s="30" t="s">
        <v>57</v>
      </c>
      <c r="C19" s="31"/>
      <c r="D19" s="31"/>
      <c r="E19" s="31"/>
      <c r="F19" s="31"/>
      <c r="G19" s="29"/>
    </row>
    <row r="20" spans="1:9" ht="20.100000000000001" customHeight="1">
      <c r="A20" s="28"/>
      <c r="B20" s="101" t="s">
        <v>92</v>
      </c>
      <c r="C20" s="101"/>
      <c r="D20" s="101"/>
      <c r="E20" s="101"/>
      <c r="F20" s="101"/>
      <c r="G20" s="101"/>
      <c r="H20" s="101"/>
    </row>
    <row r="21" spans="1:9" ht="20.100000000000001" customHeight="1">
      <c r="A21" s="28"/>
      <c r="B21" s="101" t="s">
        <v>92</v>
      </c>
      <c r="C21" s="101"/>
      <c r="D21" s="101"/>
      <c r="E21" s="101"/>
      <c r="F21" s="101"/>
      <c r="G21" s="101"/>
      <c r="H21" s="101"/>
    </row>
    <row r="22" spans="1:9" ht="20.100000000000001" customHeight="1">
      <c r="A22" s="28"/>
      <c r="B22" s="101" t="s">
        <v>92</v>
      </c>
      <c r="C22" s="101"/>
      <c r="D22" s="101"/>
      <c r="E22" s="101"/>
      <c r="F22" s="101"/>
      <c r="G22" s="101"/>
      <c r="H22" s="101"/>
    </row>
    <row r="23" spans="1:9" ht="20.100000000000001" customHeight="1">
      <c r="A23" s="28"/>
      <c r="B23" s="31"/>
      <c r="C23" s="31"/>
      <c r="D23" s="31"/>
      <c r="E23" s="31"/>
      <c r="F23" s="102" t="s">
        <v>102</v>
      </c>
      <c r="G23" s="102"/>
      <c r="H23" s="102"/>
    </row>
    <row r="24" spans="1:9" ht="20.100000000000001" customHeight="1">
      <c r="A24" s="103" t="s">
        <v>59</v>
      </c>
      <c r="B24" s="103"/>
      <c r="C24" s="103" t="s">
        <v>60</v>
      </c>
      <c r="D24" s="103"/>
      <c r="E24" s="103"/>
      <c r="F24" s="103" t="s">
        <v>55</v>
      </c>
      <c r="G24" s="103"/>
      <c r="H24" s="103"/>
    </row>
    <row r="25" spans="1:9" ht="20.100000000000001" customHeight="1"/>
    <row r="26" spans="1:9" ht="20.100000000000001" customHeight="1"/>
    <row r="27" spans="1:9" ht="20.100000000000001" customHeight="1"/>
    <row r="28" spans="1:9" ht="20.100000000000001" customHeight="1">
      <c r="A28" s="103" t="s">
        <v>24</v>
      </c>
      <c r="B28" s="103"/>
      <c r="C28" s="103" t="s">
        <v>24</v>
      </c>
      <c r="D28" s="103"/>
      <c r="E28" s="103"/>
      <c r="F28" s="103" t="s">
        <v>21</v>
      </c>
      <c r="G28" s="103"/>
      <c r="H28" s="103"/>
    </row>
    <row r="29" spans="1:9" ht="20.100000000000001" customHeight="1">
      <c r="B29" s="61"/>
      <c r="C29" s="61"/>
      <c r="D29" s="61"/>
      <c r="E29" s="61"/>
      <c r="F29" s="61"/>
      <c r="G29" s="61"/>
      <c r="H29" s="61"/>
    </row>
    <row r="30" spans="1:9" ht="20.100000000000001" customHeight="1">
      <c r="A30" s="103" t="s">
        <v>63</v>
      </c>
      <c r="B30" s="103"/>
      <c r="C30" s="103"/>
      <c r="D30" s="103"/>
      <c r="E30" s="103"/>
      <c r="F30" s="103"/>
      <c r="G30" s="103"/>
      <c r="H30" s="103"/>
    </row>
    <row r="31" spans="1:9" ht="20.100000000000001" customHeight="1">
      <c r="E31" s="104" t="s">
        <v>69</v>
      </c>
      <c r="F31" s="104"/>
      <c r="G31" s="104"/>
    </row>
    <row r="32" spans="1:9" ht="20.100000000000001" customHeight="1">
      <c r="B32" s="103" t="s">
        <v>66</v>
      </c>
      <c r="C32" s="103"/>
      <c r="D32" s="103"/>
      <c r="E32" s="103" t="s">
        <v>64</v>
      </c>
      <c r="F32" s="103"/>
      <c r="G32" s="103"/>
      <c r="H32" s="103"/>
    </row>
    <row r="33" spans="5:8" ht="20.100000000000001" customHeight="1">
      <c r="E33" s="103" t="s">
        <v>65</v>
      </c>
      <c r="F33" s="103"/>
      <c r="G33" s="103"/>
      <c r="H33" s="103"/>
    </row>
    <row r="34" spans="5:8" ht="20.100000000000001" customHeight="1"/>
    <row r="35" spans="5:8" ht="20.100000000000001" customHeight="1"/>
  </sheetData>
  <mergeCells count="30">
    <mergeCell ref="A30:H30"/>
    <mergeCell ref="E31:G31"/>
    <mergeCell ref="B32:D32"/>
    <mergeCell ref="E32:H32"/>
    <mergeCell ref="E33:H33"/>
    <mergeCell ref="A24:B24"/>
    <mergeCell ref="C24:E24"/>
    <mergeCell ref="F24:H24"/>
    <mergeCell ref="A28:B28"/>
    <mergeCell ref="C28:E28"/>
    <mergeCell ref="F28:H28"/>
    <mergeCell ref="F23:H23"/>
    <mergeCell ref="G8:H8"/>
    <mergeCell ref="A9:A10"/>
    <mergeCell ref="B9:B10"/>
    <mergeCell ref="C9:D9"/>
    <mergeCell ref="E9:E10"/>
    <mergeCell ref="F9:G9"/>
    <mergeCell ref="H9:H10"/>
    <mergeCell ref="C11:D11"/>
    <mergeCell ref="B18:H18"/>
    <mergeCell ref="B20:H20"/>
    <mergeCell ref="B21:H21"/>
    <mergeCell ref="B22:H22"/>
    <mergeCell ref="B7:H7"/>
    <mergeCell ref="A1:H1"/>
    <mergeCell ref="A2:H2"/>
    <mergeCell ref="B4:F4"/>
    <mergeCell ref="B5:F5"/>
    <mergeCell ref="B6:H6"/>
  </mergeCells>
  <pageMargins left="0.19685039370078741" right="0.23622047244094491" top="0.39370078740157483" bottom="0.3937007874015748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7"/>
  <sheetViews>
    <sheetView tabSelected="1" topLeftCell="A37" workbookViewId="0">
      <selection activeCell="F14" sqref="F14"/>
    </sheetView>
  </sheetViews>
  <sheetFormatPr defaultRowHeight="15"/>
  <cols>
    <col min="1" max="1" width="3.625" style="1" customWidth="1"/>
    <col min="2" max="2" width="19" style="1" customWidth="1"/>
    <col min="3" max="3" width="12.125" style="1" customWidth="1"/>
    <col min="4" max="4" width="17.25" style="1" bestFit="1" customWidth="1"/>
    <col min="5" max="5" width="11.125" style="1" customWidth="1"/>
    <col min="6" max="6" width="13.5" style="1" customWidth="1"/>
    <col min="7" max="7" width="8.625" style="1" customWidth="1"/>
    <col min="8" max="8" width="8" style="1" customWidth="1"/>
    <col min="9" max="11" width="10.875" style="1" bestFit="1" customWidth="1"/>
    <col min="12" max="16384" width="9" style="1"/>
  </cols>
  <sheetData>
    <row r="1" spans="1:11" ht="23.25" customHeight="1">
      <c r="A1" s="88" t="s">
        <v>0</v>
      </c>
      <c r="B1" s="88"/>
      <c r="C1" s="88"/>
      <c r="D1" s="88"/>
      <c r="E1" s="88"/>
      <c r="F1" s="88"/>
      <c r="G1" s="88"/>
      <c r="H1" s="88"/>
    </row>
    <row r="2" spans="1:11" ht="20.100000000000001" customHeight="1">
      <c r="A2" s="89" t="s">
        <v>164</v>
      </c>
      <c r="B2" s="89"/>
      <c r="C2" s="89"/>
      <c r="D2" s="89"/>
      <c r="E2" s="89"/>
      <c r="F2" s="89"/>
      <c r="G2" s="89"/>
      <c r="H2" s="89"/>
    </row>
    <row r="3" spans="1:11" ht="20.100000000000001" customHeight="1">
      <c r="A3" s="81"/>
      <c r="B3" s="36" t="s">
        <v>74</v>
      </c>
      <c r="D3" s="36" t="s">
        <v>75</v>
      </c>
      <c r="E3" s="35"/>
      <c r="F3" s="35"/>
      <c r="G3" s="35"/>
      <c r="H3" s="35"/>
    </row>
    <row r="4" spans="1:11" ht="20.100000000000001" customHeight="1">
      <c r="A4" s="81"/>
      <c r="B4" s="90" t="s">
        <v>2</v>
      </c>
      <c r="C4" s="90"/>
      <c r="D4" s="90"/>
      <c r="E4" s="90"/>
      <c r="F4" s="90"/>
    </row>
    <row r="5" spans="1:11" ht="20.100000000000001" customHeight="1">
      <c r="A5" s="81"/>
      <c r="B5" s="90" t="s">
        <v>3</v>
      </c>
      <c r="C5" s="90"/>
      <c r="D5" s="90"/>
      <c r="E5" s="90"/>
      <c r="F5" s="90"/>
    </row>
    <row r="6" spans="1:11" ht="20.100000000000001" customHeight="1">
      <c r="A6" s="81"/>
      <c r="B6" s="90" t="s">
        <v>72</v>
      </c>
      <c r="C6" s="90"/>
      <c r="D6" s="90"/>
      <c r="E6" s="90"/>
      <c r="F6" s="90"/>
      <c r="G6" s="90"/>
      <c r="H6" s="90"/>
    </row>
    <row r="7" spans="1:11" ht="20.100000000000001" customHeight="1">
      <c r="A7" s="81"/>
      <c r="B7" s="105" t="s">
        <v>156</v>
      </c>
      <c r="C7" s="105"/>
      <c r="D7" s="105"/>
      <c r="E7" s="105"/>
      <c r="F7" s="105"/>
      <c r="G7" s="105"/>
      <c r="H7" s="105"/>
    </row>
    <row r="8" spans="1:11">
      <c r="A8" s="81"/>
      <c r="B8" s="3"/>
      <c r="C8" s="4"/>
      <c r="D8" s="4"/>
      <c r="E8" s="4"/>
      <c r="G8" s="91" t="s">
        <v>67</v>
      </c>
      <c r="H8" s="91"/>
    </row>
    <row r="9" spans="1:11" ht="18.75" customHeight="1">
      <c r="A9" s="92" t="s">
        <v>4</v>
      </c>
      <c r="B9" s="92" t="s">
        <v>5</v>
      </c>
      <c r="C9" s="93" t="s">
        <v>6</v>
      </c>
      <c r="D9" s="93"/>
      <c r="E9" s="94" t="s">
        <v>7</v>
      </c>
      <c r="F9" s="96" t="s">
        <v>68</v>
      </c>
      <c r="G9" s="97"/>
      <c r="H9" s="94" t="s">
        <v>9</v>
      </c>
    </row>
    <row r="10" spans="1:11" s="8" customFormat="1" ht="59.25" customHeight="1">
      <c r="A10" s="92"/>
      <c r="B10" s="92"/>
      <c r="C10" s="82" t="s">
        <v>10</v>
      </c>
      <c r="D10" s="6" t="s">
        <v>11</v>
      </c>
      <c r="E10" s="95"/>
      <c r="F10" s="83" t="s">
        <v>8</v>
      </c>
      <c r="G10" s="83" t="s">
        <v>62</v>
      </c>
      <c r="H10" s="95"/>
    </row>
    <row r="11" spans="1:11" s="8" customFormat="1" ht="20.100000000000001" customHeight="1">
      <c r="A11" s="9" t="s">
        <v>12</v>
      </c>
      <c r="B11" s="10" t="s">
        <v>13</v>
      </c>
      <c r="C11" s="98" t="s">
        <v>14</v>
      </c>
      <c r="D11" s="99"/>
      <c r="E11" s="9" t="s">
        <v>15</v>
      </c>
      <c r="F11" s="9" t="s">
        <v>16</v>
      </c>
      <c r="G11" s="10" t="s">
        <v>17</v>
      </c>
      <c r="H11" s="10" t="s">
        <v>18</v>
      </c>
    </row>
    <row r="12" spans="1:11" s="8" customFormat="1" ht="20.100000000000001" customHeight="1">
      <c r="A12" s="11"/>
      <c r="B12" s="12" t="s">
        <v>7</v>
      </c>
      <c r="C12" s="13"/>
      <c r="D12" s="14"/>
      <c r="E12" s="15">
        <f>E13+E45</f>
        <v>305844409.4619</v>
      </c>
      <c r="F12" s="15">
        <f>F13</f>
        <v>299704709.4619</v>
      </c>
      <c r="G12" s="15">
        <f>G45</f>
        <v>6139700</v>
      </c>
      <c r="H12" s="42"/>
      <c r="I12" s="41">
        <f>'[1]Thang 11'!$T$48</f>
        <v>305844409.46189994</v>
      </c>
      <c r="J12" s="41">
        <f>E12-I12</f>
        <v>0</v>
      </c>
      <c r="K12" s="41"/>
    </row>
    <row r="13" spans="1:11" s="8" customFormat="1" ht="20.100000000000001" customHeight="1">
      <c r="A13" s="15" t="s">
        <v>19</v>
      </c>
      <c r="B13" s="16" t="s">
        <v>20</v>
      </c>
      <c r="C13" s="13"/>
      <c r="D13" s="14"/>
      <c r="E13" s="15">
        <f>F13</f>
        <v>299704709.4619</v>
      </c>
      <c r="F13" s="15">
        <f>SUM(F14:F44)</f>
        <v>299704709.4619</v>
      </c>
      <c r="G13" s="33"/>
      <c r="H13" s="43"/>
      <c r="I13" s="41"/>
      <c r="J13" s="41"/>
      <c r="K13" s="41"/>
    </row>
    <row r="14" spans="1:11" ht="18" customHeight="1">
      <c r="A14" s="11">
        <v>1</v>
      </c>
      <c r="B14" s="18" t="s">
        <v>21</v>
      </c>
      <c r="C14" s="13">
        <v>108006529485</v>
      </c>
      <c r="D14" s="14" t="s">
        <v>71</v>
      </c>
      <c r="E14" s="11">
        <f>F14</f>
        <v>14901450.664000001</v>
      </c>
      <c r="F14" s="11">
        <f>'[1]Thang 10'!$T$12</f>
        <v>14901450.664000001</v>
      </c>
      <c r="G14" s="11"/>
      <c r="H14" s="42"/>
      <c r="I14" s="29"/>
    </row>
    <row r="15" spans="1:11" ht="18" customHeight="1">
      <c r="A15" s="11">
        <v>2</v>
      </c>
      <c r="B15" s="19" t="s">
        <v>22</v>
      </c>
      <c r="C15" s="20">
        <v>109005991338</v>
      </c>
      <c r="D15" s="14" t="s">
        <v>71</v>
      </c>
      <c r="E15" s="11">
        <f t="shared" ref="E15:E44" si="0">F15</f>
        <v>15172671.400600001</v>
      </c>
      <c r="F15" s="21">
        <f>'[1]Thang 10'!$T$13</f>
        <v>15172671.400600001</v>
      </c>
      <c r="G15" s="11"/>
      <c r="H15" s="42"/>
      <c r="I15" s="29"/>
    </row>
    <row r="16" spans="1:11" ht="18" customHeight="1">
      <c r="A16" s="11">
        <v>3</v>
      </c>
      <c r="B16" s="19" t="s">
        <v>23</v>
      </c>
      <c r="C16" s="20">
        <v>109003780908</v>
      </c>
      <c r="D16" s="14" t="s">
        <v>71</v>
      </c>
      <c r="E16" s="11">
        <f t="shared" si="0"/>
        <v>7617428.3200000012</v>
      </c>
      <c r="F16" s="21">
        <f>'[1]Thang 10'!$T$14</f>
        <v>7617428.3200000012</v>
      </c>
      <c r="G16" s="11"/>
      <c r="H16" s="42"/>
      <c r="I16" s="29"/>
    </row>
    <row r="17" spans="1:9" ht="18" customHeight="1">
      <c r="A17" s="11">
        <v>4</v>
      </c>
      <c r="B17" s="19" t="s">
        <v>25</v>
      </c>
      <c r="C17" s="20">
        <v>109005991341</v>
      </c>
      <c r="D17" s="14" t="s">
        <v>71</v>
      </c>
      <c r="E17" s="11">
        <f t="shared" si="0"/>
        <v>14236786.0702</v>
      </c>
      <c r="F17" s="21">
        <f>'[1]Thang 10'!$T$15</f>
        <v>14236786.0702</v>
      </c>
      <c r="G17" s="11"/>
      <c r="H17" s="42"/>
      <c r="I17" s="29"/>
    </row>
    <row r="18" spans="1:9" ht="18" customHeight="1">
      <c r="A18" s="11">
        <v>5</v>
      </c>
      <c r="B18" s="19" t="s">
        <v>27</v>
      </c>
      <c r="C18" s="20">
        <v>107005991343</v>
      </c>
      <c r="D18" s="14" t="s">
        <v>71</v>
      </c>
      <c r="E18" s="11">
        <f t="shared" si="0"/>
        <v>14094666.979600001</v>
      </c>
      <c r="F18" s="21">
        <f>'[1]Thang 10'!$T$16</f>
        <v>14094666.979600001</v>
      </c>
      <c r="G18" s="11"/>
      <c r="H18" s="42"/>
      <c r="I18" s="29"/>
    </row>
    <row r="19" spans="1:9" ht="18" customHeight="1">
      <c r="A19" s="11">
        <v>6</v>
      </c>
      <c r="B19" s="19" t="s">
        <v>28</v>
      </c>
      <c r="C19" s="20">
        <v>106005991344</v>
      </c>
      <c r="D19" s="14" t="s">
        <v>71</v>
      </c>
      <c r="E19" s="11">
        <f t="shared" si="0"/>
        <v>13775409.1645</v>
      </c>
      <c r="F19" s="21">
        <f>'[1]Thang 10'!$T$17</f>
        <v>13775409.1645</v>
      </c>
      <c r="G19" s="11"/>
      <c r="H19" s="42"/>
      <c r="I19" s="29"/>
    </row>
    <row r="20" spans="1:9" ht="18" customHeight="1">
      <c r="A20" s="11">
        <v>7</v>
      </c>
      <c r="B20" s="19" t="s">
        <v>29</v>
      </c>
      <c r="C20" s="20">
        <v>108005991339</v>
      </c>
      <c r="D20" s="14" t="s">
        <v>71</v>
      </c>
      <c r="E20" s="11">
        <f t="shared" si="0"/>
        <v>13984603.153000003</v>
      </c>
      <c r="F20" s="21">
        <f>'[1]Thang 10'!$T$18</f>
        <v>13984603.153000003</v>
      </c>
      <c r="G20" s="11"/>
      <c r="H20" s="42"/>
      <c r="I20" s="29"/>
    </row>
    <row r="21" spans="1:9" ht="18" customHeight="1">
      <c r="A21" s="11">
        <v>8</v>
      </c>
      <c r="B21" s="19" t="s">
        <v>30</v>
      </c>
      <c r="C21" s="20">
        <v>101005991349</v>
      </c>
      <c r="D21" s="14" t="s">
        <v>71</v>
      </c>
      <c r="E21" s="11">
        <f t="shared" si="0"/>
        <v>13154913.490000002</v>
      </c>
      <c r="F21" s="21">
        <f>'[1]Thang 10'!$T$19</f>
        <v>13154913.490000002</v>
      </c>
      <c r="G21" s="11"/>
      <c r="H21" s="42"/>
      <c r="I21" s="29"/>
    </row>
    <row r="22" spans="1:9" ht="18" customHeight="1">
      <c r="A22" s="11">
        <v>9</v>
      </c>
      <c r="B22" s="18" t="s">
        <v>31</v>
      </c>
      <c r="C22" s="20">
        <v>102005991350</v>
      </c>
      <c r="D22" s="14" t="s">
        <v>71</v>
      </c>
      <c r="E22" s="11">
        <f>F22</f>
        <v>13438852.359999999</v>
      </c>
      <c r="F22" s="21">
        <f>'[1]Thang 10'!$T$20</f>
        <v>13438852.359999999</v>
      </c>
      <c r="G22" s="11"/>
      <c r="H22" s="42"/>
      <c r="I22" s="29"/>
    </row>
    <row r="23" spans="1:9" ht="18" customHeight="1">
      <c r="A23" s="11">
        <v>10</v>
      </c>
      <c r="B23" s="19" t="s">
        <v>33</v>
      </c>
      <c r="C23" s="20">
        <v>108005991354</v>
      </c>
      <c r="D23" s="14" t="s">
        <v>71</v>
      </c>
      <c r="E23" s="11">
        <f t="shared" si="0"/>
        <v>8199458.0800000001</v>
      </c>
      <c r="F23" s="21">
        <f>'[1]Thang 10'!$T$22</f>
        <v>8199458.0800000001</v>
      </c>
      <c r="G23" s="11"/>
      <c r="H23" s="42"/>
      <c r="I23" s="29"/>
    </row>
    <row r="24" spans="1:9" ht="18" customHeight="1">
      <c r="A24" s="11">
        <v>11</v>
      </c>
      <c r="B24" s="19" t="s">
        <v>34</v>
      </c>
      <c r="C24" s="20">
        <v>108005991366</v>
      </c>
      <c r="D24" s="14" t="s">
        <v>71</v>
      </c>
      <c r="E24" s="11">
        <f t="shared" si="0"/>
        <v>8938188.1600000001</v>
      </c>
      <c r="F24" s="22">
        <f>'[1]Thang 10'!$T$23</f>
        <v>8938188.1600000001</v>
      </c>
      <c r="G24" s="11"/>
      <c r="H24" s="42"/>
      <c r="I24" s="29"/>
    </row>
    <row r="25" spans="1:9" ht="18" customHeight="1">
      <c r="A25" s="11">
        <v>12</v>
      </c>
      <c r="B25" s="19" t="s">
        <v>35</v>
      </c>
      <c r="C25" s="20">
        <v>103005991359</v>
      </c>
      <c r="D25" s="14" t="s">
        <v>71</v>
      </c>
      <c r="E25" s="11">
        <f t="shared" si="0"/>
        <v>11345575.200000001</v>
      </c>
      <c r="F25" s="22">
        <f>'[1]Thang 10'!$T$24</f>
        <v>11345575.200000001</v>
      </c>
      <c r="G25" s="11"/>
      <c r="H25" s="42"/>
      <c r="I25" s="29"/>
    </row>
    <row r="26" spans="1:9">
      <c r="A26" s="11">
        <v>13</v>
      </c>
      <c r="B26" s="19" t="s">
        <v>36</v>
      </c>
      <c r="C26" s="20">
        <v>107005991367</v>
      </c>
      <c r="D26" s="14" t="s">
        <v>71</v>
      </c>
      <c r="E26" s="11">
        <f t="shared" si="0"/>
        <v>9730126.8849999998</v>
      </c>
      <c r="F26" s="22">
        <f>'[1]Thang 11'!$T$24</f>
        <v>9730126.8849999998</v>
      </c>
      <c r="G26" s="11"/>
      <c r="H26" s="42"/>
      <c r="I26" s="29">
        <f>F26-'Thang 10'!F27</f>
        <v>6757576.8849999998</v>
      </c>
    </row>
    <row r="27" spans="1:9" ht="18" customHeight="1">
      <c r="A27" s="11">
        <v>14</v>
      </c>
      <c r="B27" s="19" t="s">
        <v>37</v>
      </c>
      <c r="C27" s="20">
        <v>102005991362</v>
      </c>
      <c r="D27" s="14" t="s">
        <v>71</v>
      </c>
      <c r="E27" s="11">
        <f t="shared" si="0"/>
        <v>8310924.9800000004</v>
      </c>
      <c r="F27" s="22">
        <f>'[1]Thang 10'!$T$26</f>
        <v>8310924.9800000004</v>
      </c>
      <c r="G27" s="11"/>
      <c r="H27" s="42"/>
      <c r="I27" s="29"/>
    </row>
    <row r="28" spans="1:9" ht="18" customHeight="1">
      <c r="A28" s="11">
        <v>15</v>
      </c>
      <c r="B28" s="19" t="s">
        <v>38</v>
      </c>
      <c r="C28" s="20">
        <v>104006106095</v>
      </c>
      <c r="D28" s="14" t="s">
        <v>71</v>
      </c>
      <c r="E28" s="11">
        <f t="shared" si="0"/>
        <v>8310924.9800000004</v>
      </c>
      <c r="F28" s="22">
        <f>'[1]Thang 10'!$T$27</f>
        <v>8310924.9800000004</v>
      </c>
      <c r="G28" s="11"/>
      <c r="H28" s="42"/>
      <c r="I28" s="29"/>
    </row>
    <row r="29" spans="1:9" ht="18" customHeight="1">
      <c r="A29" s="11">
        <v>16</v>
      </c>
      <c r="B29" s="19" t="s">
        <v>39</v>
      </c>
      <c r="C29" s="20">
        <v>100006106099</v>
      </c>
      <c r="D29" s="14" t="s">
        <v>71</v>
      </c>
      <c r="E29" s="11">
        <f t="shared" si="0"/>
        <v>8221843.8399999999</v>
      </c>
      <c r="F29" s="22">
        <f>'[1]Thang 10'!$T$28</f>
        <v>8221843.8399999999</v>
      </c>
      <c r="G29" s="11"/>
      <c r="H29" s="42"/>
      <c r="I29" s="29"/>
    </row>
    <row r="30" spans="1:9" ht="18" customHeight="1">
      <c r="A30" s="11">
        <v>17</v>
      </c>
      <c r="B30" s="19" t="s">
        <v>40</v>
      </c>
      <c r="C30" s="20">
        <v>106005727278</v>
      </c>
      <c r="D30" s="14" t="s">
        <v>71</v>
      </c>
      <c r="E30" s="11">
        <f t="shared" si="0"/>
        <v>7568291.8449999997</v>
      </c>
      <c r="F30" s="22">
        <f>'[1]Thang 10'!$T$29</f>
        <v>7568291.8449999997</v>
      </c>
      <c r="G30" s="11"/>
      <c r="H30" s="42"/>
      <c r="I30" s="29"/>
    </row>
    <row r="31" spans="1:9" ht="18" customHeight="1">
      <c r="A31" s="11">
        <v>18</v>
      </c>
      <c r="B31" s="19" t="s">
        <v>41</v>
      </c>
      <c r="C31" s="20">
        <v>103001625901</v>
      </c>
      <c r="D31" s="14" t="s">
        <v>71</v>
      </c>
      <c r="E31" s="11">
        <f t="shared" si="0"/>
        <v>11774479.150000002</v>
      </c>
      <c r="F31" s="22">
        <f>'[1]Thang 10'!$T$30</f>
        <v>11774479.150000002</v>
      </c>
      <c r="G31" s="11"/>
      <c r="H31" s="42"/>
      <c r="I31" s="29"/>
    </row>
    <row r="32" spans="1:9" ht="18" customHeight="1">
      <c r="A32" s="11">
        <v>19</v>
      </c>
      <c r="B32" s="19" t="s">
        <v>42</v>
      </c>
      <c r="C32" s="20">
        <v>108001625985</v>
      </c>
      <c r="D32" s="14" t="s">
        <v>71</v>
      </c>
      <c r="E32" s="11">
        <f t="shared" si="0"/>
        <v>7406665.5850000009</v>
      </c>
      <c r="F32" s="22">
        <f>'[1]Thang 10'!$T$31</f>
        <v>7406665.5850000009</v>
      </c>
      <c r="G32" s="11"/>
      <c r="H32" s="42"/>
      <c r="I32" s="29"/>
    </row>
    <row r="33" spans="1:10" ht="18" customHeight="1">
      <c r="A33" s="11">
        <v>20</v>
      </c>
      <c r="B33" s="19" t="s">
        <v>43</v>
      </c>
      <c r="C33" s="20">
        <v>107002310309</v>
      </c>
      <c r="D33" s="14" t="s">
        <v>71</v>
      </c>
      <c r="E33" s="11">
        <f t="shared" si="0"/>
        <v>8604171.1349999979</v>
      </c>
      <c r="F33" s="22">
        <f>'[1]Thang 10'!$T$32</f>
        <v>8604171.1349999979</v>
      </c>
      <c r="G33" s="11"/>
      <c r="H33" s="42"/>
      <c r="I33" s="29"/>
    </row>
    <row r="34" spans="1:10" ht="18" customHeight="1">
      <c r="A34" s="11">
        <v>21</v>
      </c>
      <c r="B34" s="19" t="s">
        <v>44</v>
      </c>
      <c r="C34" s="20">
        <v>102002310317</v>
      </c>
      <c r="D34" s="14" t="s">
        <v>71</v>
      </c>
      <c r="E34" s="11">
        <f t="shared" si="0"/>
        <v>8221843.8399999999</v>
      </c>
      <c r="F34" s="22">
        <f>'[1]Thang 10'!$T$33</f>
        <v>8221843.8399999999</v>
      </c>
      <c r="G34" s="11"/>
      <c r="H34" s="42"/>
      <c r="I34" s="29"/>
    </row>
    <row r="35" spans="1:10" ht="18" customHeight="1">
      <c r="A35" s="11">
        <v>22</v>
      </c>
      <c r="B35" s="19" t="s">
        <v>45</v>
      </c>
      <c r="C35" s="20">
        <v>109003327638</v>
      </c>
      <c r="D35" s="14" t="s">
        <v>71</v>
      </c>
      <c r="E35" s="11">
        <f t="shared" si="0"/>
        <v>8669559.040000001</v>
      </c>
      <c r="F35" s="22">
        <f>'[1]Thang 10'!$T$34</f>
        <v>8669559.040000001</v>
      </c>
      <c r="G35" s="11"/>
      <c r="H35" s="42"/>
      <c r="I35" s="29"/>
    </row>
    <row r="36" spans="1:10" ht="18" customHeight="1">
      <c r="A36" s="11">
        <v>23</v>
      </c>
      <c r="B36" s="19" t="s">
        <v>47</v>
      </c>
      <c r="C36" s="20">
        <v>103869241002</v>
      </c>
      <c r="D36" s="14" t="s">
        <v>71</v>
      </c>
      <c r="E36" s="11">
        <f t="shared" si="0"/>
        <v>8221843.8399999999</v>
      </c>
      <c r="F36" s="22">
        <f>'[1]Thang 10'!$T$35</f>
        <v>8221843.8399999999</v>
      </c>
      <c r="G36" s="11"/>
      <c r="H36" s="42"/>
      <c r="I36" s="29"/>
    </row>
    <row r="37" spans="1:10" ht="18" customHeight="1">
      <c r="A37" s="11">
        <v>24</v>
      </c>
      <c r="B37" s="19" t="s">
        <v>48</v>
      </c>
      <c r="C37" s="20">
        <v>106005605651</v>
      </c>
      <c r="D37" s="14" t="s">
        <v>71</v>
      </c>
      <c r="E37" s="11">
        <f t="shared" si="0"/>
        <v>8938188.1600000001</v>
      </c>
      <c r="F37" s="22">
        <f>'[1]Thang 10'!$T$36</f>
        <v>8938188.1600000001</v>
      </c>
      <c r="G37" s="11"/>
      <c r="H37" s="42"/>
      <c r="I37" s="29"/>
    </row>
    <row r="38" spans="1:10" ht="18" customHeight="1">
      <c r="A38" s="11">
        <v>25</v>
      </c>
      <c r="B38" s="19" t="s">
        <v>49</v>
      </c>
      <c r="C38" s="20">
        <v>103871526371</v>
      </c>
      <c r="D38" s="14" t="s">
        <v>71</v>
      </c>
      <c r="E38" s="11">
        <f t="shared" si="0"/>
        <v>8938188.1600000001</v>
      </c>
      <c r="F38" s="22">
        <f>'[1]Thang 10'!$T$37</f>
        <v>8938188.1600000001</v>
      </c>
      <c r="G38" s="11"/>
      <c r="H38" s="42"/>
      <c r="I38" s="29"/>
    </row>
    <row r="39" spans="1:10" ht="18" customHeight="1">
      <c r="A39" s="11">
        <v>26</v>
      </c>
      <c r="B39" s="19" t="s">
        <v>141</v>
      </c>
      <c r="C39" s="20">
        <v>105872312894</v>
      </c>
      <c r="D39" s="14" t="s">
        <v>71</v>
      </c>
      <c r="E39" s="11">
        <f t="shared" si="0"/>
        <v>7447072.1500000004</v>
      </c>
      <c r="F39" s="22">
        <f>'[1]Thang 11'!$T$38</f>
        <v>7447072.1500000004</v>
      </c>
      <c r="G39" s="11"/>
      <c r="H39" s="42"/>
      <c r="I39" s="29"/>
    </row>
    <row r="40" spans="1:10" ht="18" customHeight="1">
      <c r="A40" s="11">
        <v>27</v>
      </c>
      <c r="B40" s="19" t="s">
        <v>142</v>
      </c>
      <c r="C40" s="20">
        <v>104872340964</v>
      </c>
      <c r="D40" s="14" t="s">
        <v>71</v>
      </c>
      <c r="E40" s="11">
        <f t="shared" si="0"/>
        <v>6652563.9200000009</v>
      </c>
      <c r="F40" s="22">
        <f>'[1]Thang 11'!$T$39</f>
        <v>6652563.9200000009</v>
      </c>
      <c r="G40" s="11"/>
      <c r="H40" s="42"/>
      <c r="I40" s="29"/>
    </row>
    <row r="41" spans="1:10" ht="18" customHeight="1">
      <c r="A41" s="11">
        <v>28</v>
      </c>
      <c r="B41" s="19" t="s">
        <v>143</v>
      </c>
      <c r="C41" s="20">
        <v>106872340911</v>
      </c>
      <c r="D41" s="14" t="s">
        <v>71</v>
      </c>
      <c r="E41" s="11">
        <f t="shared" si="0"/>
        <v>6294728.5</v>
      </c>
      <c r="F41" s="22">
        <f>'[1]Thang 11'!$T$40</f>
        <v>6294728.5</v>
      </c>
      <c r="G41" s="11"/>
      <c r="H41" s="42"/>
      <c r="I41" s="29"/>
    </row>
    <row r="42" spans="1:10" ht="18" customHeight="1">
      <c r="A42" s="11">
        <v>29</v>
      </c>
      <c r="B42" s="19" t="s">
        <v>50</v>
      </c>
      <c r="C42" s="20">
        <v>104870802054</v>
      </c>
      <c r="D42" s="14" t="s">
        <v>71</v>
      </c>
      <c r="E42" s="11">
        <f t="shared" si="0"/>
        <v>8266384.4100000001</v>
      </c>
      <c r="F42" s="22">
        <f>'[1]Thang 10'!$T$38</f>
        <v>8266384.4100000001</v>
      </c>
      <c r="G42" s="11"/>
      <c r="H42" s="42"/>
      <c r="I42" s="29"/>
    </row>
    <row r="43" spans="1:10" ht="18" customHeight="1">
      <c r="A43" s="11">
        <v>30</v>
      </c>
      <c r="B43" s="19" t="s">
        <v>24</v>
      </c>
      <c r="C43" s="20">
        <v>106001859740</v>
      </c>
      <c r="D43" s="14" t="s">
        <v>71</v>
      </c>
      <c r="E43" s="11">
        <f t="shared" si="0"/>
        <v>4441243</v>
      </c>
      <c r="F43" s="21">
        <f>'[1]Thang 1'!$T$15</f>
        <v>4441243</v>
      </c>
      <c r="G43" s="11"/>
      <c r="H43" s="42"/>
      <c r="I43" s="29"/>
    </row>
    <row r="44" spans="1:10" ht="18" customHeight="1">
      <c r="A44" s="11">
        <v>31</v>
      </c>
      <c r="B44" s="19" t="s">
        <v>51</v>
      </c>
      <c r="C44" s="20">
        <v>100005394813</v>
      </c>
      <c r="D44" s="14" t="s">
        <v>71</v>
      </c>
      <c r="E44" s="11">
        <f t="shared" si="0"/>
        <v>4825663</v>
      </c>
      <c r="F44" s="21">
        <f>'[1]Thang 1'!$T$43</f>
        <v>4825663</v>
      </c>
      <c r="G44" s="11"/>
      <c r="H44" s="42"/>
      <c r="I44" s="29"/>
    </row>
    <row r="45" spans="1:10" ht="20.100000000000001" customHeight="1">
      <c r="A45" s="15" t="s">
        <v>52</v>
      </c>
      <c r="B45" s="16" t="s">
        <v>106</v>
      </c>
      <c r="C45" s="13"/>
      <c r="D45" s="14"/>
      <c r="E45" s="15">
        <f>G45</f>
        <v>6139700</v>
      </c>
      <c r="F45" s="15"/>
      <c r="G45" s="23">
        <f>SUM(G46:G47)</f>
        <v>6139700</v>
      </c>
      <c r="H45" s="44"/>
    </row>
    <row r="46" spans="1:10" ht="18" customHeight="1">
      <c r="A46" s="11">
        <v>1</v>
      </c>
      <c r="B46" s="18" t="s">
        <v>53</v>
      </c>
      <c r="C46" s="20">
        <v>102006204933</v>
      </c>
      <c r="D46" s="14" t="s">
        <v>71</v>
      </c>
      <c r="E46" s="22">
        <f>G46</f>
        <v>3069850</v>
      </c>
      <c r="F46" s="22"/>
      <c r="G46" s="22">
        <f>'[1]Thang 9'!$T$44</f>
        <v>3069850</v>
      </c>
      <c r="H46" s="45"/>
    </row>
    <row r="47" spans="1:10" ht="18" customHeight="1">
      <c r="A47" s="11">
        <v>2</v>
      </c>
      <c r="B47" s="19" t="s">
        <v>54</v>
      </c>
      <c r="C47" s="20">
        <v>103002159062</v>
      </c>
      <c r="D47" s="14" t="s">
        <v>71</v>
      </c>
      <c r="E47" s="21">
        <f>G47</f>
        <v>3069850</v>
      </c>
      <c r="F47" s="21"/>
      <c r="G47" s="21">
        <f>'[1]Thang 9'!$T$45</f>
        <v>3069850</v>
      </c>
      <c r="H47" s="46"/>
      <c r="I47" s="29"/>
    </row>
    <row r="48" spans="1:10" ht="20.100000000000001" customHeight="1">
      <c r="A48" s="24"/>
      <c r="B48" s="25"/>
      <c r="C48" s="26"/>
      <c r="D48" s="27"/>
      <c r="E48" s="24"/>
      <c r="F48" s="24"/>
      <c r="G48" s="24"/>
      <c r="H48" s="47"/>
      <c r="I48" s="29">
        <f>E12</f>
        <v>305844409.4619</v>
      </c>
      <c r="J48" s="29"/>
    </row>
    <row r="49" spans="1:10" ht="20.100000000000001" customHeight="1">
      <c r="A49" s="28"/>
      <c r="B49" s="100" t="s">
        <v>154</v>
      </c>
      <c r="C49" s="100"/>
      <c r="D49" s="100"/>
      <c r="E49" s="100"/>
      <c r="F49" s="100"/>
      <c r="G49" s="100"/>
      <c r="H49" s="100"/>
      <c r="I49" s="41"/>
      <c r="J49" s="29"/>
    </row>
    <row r="50" spans="1:10" ht="20.100000000000001" customHeight="1">
      <c r="A50" s="28"/>
      <c r="B50" s="30" t="s">
        <v>57</v>
      </c>
      <c r="C50" s="31"/>
      <c r="D50" s="31"/>
      <c r="E50" s="31"/>
      <c r="F50" s="31"/>
      <c r="G50" s="29"/>
    </row>
    <row r="51" spans="1:10">
      <c r="A51" s="28"/>
      <c r="B51" s="29" t="s">
        <v>158</v>
      </c>
      <c r="C51" s="29"/>
      <c r="D51" s="29">
        <f>'Thang 11'!E12</f>
        <v>305844409.4619</v>
      </c>
      <c r="E51" s="29" t="s">
        <v>159</v>
      </c>
      <c r="F51" s="85"/>
      <c r="G51" s="85"/>
      <c r="H51" s="85"/>
      <c r="I51" s="85"/>
    </row>
    <row r="52" spans="1:10">
      <c r="A52" s="28"/>
      <c r="B52" s="29" t="s">
        <v>162</v>
      </c>
      <c r="C52" s="29" t="s">
        <v>160</v>
      </c>
      <c r="D52" s="29">
        <f>M49</f>
        <v>0</v>
      </c>
      <c r="E52" s="29" t="s">
        <v>159</v>
      </c>
      <c r="F52" s="85"/>
      <c r="G52" s="85"/>
      <c r="H52" s="85"/>
      <c r="I52" s="85"/>
    </row>
    <row r="53" spans="1:10">
      <c r="A53" s="28"/>
      <c r="B53" s="29"/>
      <c r="C53" s="29" t="s">
        <v>161</v>
      </c>
      <c r="D53" s="29">
        <f>N49</f>
        <v>0</v>
      </c>
      <c r="E53" s="29" t="s">
        <v>159</v>
      </c>
      <c r="F53" s="85"/>
      <c r="G53" s="85"/>
      <c r="H53" s="85"/>
      <c r="I53" s="85"/>
    </row>
    <row r="54" spans="1:10">
      <c r="A54" s="28"/>
      <c r="B54" s="29" t="s">
        <v>163</v>
      </c>
      <c r="C54" s="29"/>
      <c r="D54" s="29">
        <f>(D51+D52)-D53</f>
        <v>305844409.4619</v>
      </c>
      <c r="E54" s="29" t="s">
        <v>159</v>
      </c>
      <c r="F54" s="85"/>
      <c r="G54" s="86"/>
      <c r="H54" s="86"/>
      <c r="I54" s="86"/>
    </row>
    <row r="55" spans="1:10">
      <c r="A55" s="28"/>
      <c r="B55" s="31"/>
      <c r="C55" s="31"/>
      <c r="D55" s="31"/>
      <c r="E55" s="31"/>
      <c r="F55" s="102" t="s">
        <v>157</v>
      </c>
      <c r="G55" s="102"/>
      <c r="H55" s="102"/>
    </row>
    <row r="56" spans="1:10" ht="20.100000000000001" customHeight="1">
      <c r="A56" s="103" t="s">
        <v>59</v>
      </c>
      <c r="B56" s="103"/>
      <c r="C56" s="103" t="s">
        <v>60</v>
      </c>
      <c r="D56" s="103"/>
      <c r="E56" s="103"/>
      <c r="F56" s="103" t="s">
        <v>55</v>
      </c>
      <c r="G56" s="103"/>
      <c r="H56" s="103"/>
    </row>
    <row r="57" spans="1:10" ht="20.100000000000001" customHeight="1"/>
    <row r="58" spans="1:10" ht="20.100000000000001" customHeight="1"/>
    <row r="59" spans="1:10" ht="20.100000000000001" customHeight="1"/>
    <row r="60" spans="1:10" ht="20.100000000000001" customHeight="1">
      <c r="A60" s="103" t="s">
        <v>24</v>
      </c>
      <c r="B60" s="103"/>
      <c r="C60" s="103" t="s">
        <v>24</v>
      </c>
      <c r="D60" s="103"/>
      <c r="E60" s="103"/>
      <c r="F60" s="103" t="s">
        <v>21</v>
      </c>
      <c r="G60" s="103"/>
      <c r="H60" s="103"/>
    </row>
    <row r="61" spans="1:10" ht="20.100000000000001" customHeight="1">
      <c r="B61" s="84"/>
      <c r="C61" s="84"/>
      <c r="D61" s="84"/>
      <c r="E61" s="84"/>
      <c r="F61" s="84"/>
      <c r="G61" s="84"/>
      <c r="H61" s="84"/>
    </row>
    <row r="62" spans="1:10" ht="20.100000000000001" customHeight="1">
      <c r="A62" s="103" t="s">
        <v>63</v>
      </c>
      <c r="B62" s="103"/>
      <c r="C62" s="103"/>
      <c r="D62" s="103"/>
      <c r="E62" s="103"/>
      <c r="F62" s="103"/>
      <c r="G62" s="103"/>
      <c r="H62" s="103"/>
    </row>
    <row r="63" spans="1:10" ht="20.100000000000001" customHeight="1">
      <c r="E63" s="104" t="s">
        <v>69</v>
      </c>
      <c r="F63" s="104"/>
      <c r="G63" s="104"/>
      <c r="H63" s="104"/>
    </row>
    <row r="64" spans="1:10" ht="20.100000000000001" customHeight="1">
      <c r="B64" s="103" t="s">
        <v>66</v>
      </c>
      <c r="C64" s="103"/>
      <c r="D64" s="103"/>
      <c r="E64" s="103" t="s">
        <v>64</v>
      </c>
      <c r="F64" s="103"/>
      <c r="G64" s="103"/>
      <c r="H64" s="103"/>
    </row>
    <row r="65" spans="5:8" ht="20.100000000000001" customHeight="1">
      <c r="E65" s="103" t="s">
        <v>65</v>
      </c>
      <c r="F65" s="103"/>
      <c r="G65" s="103"/>
      <c r="H65" s="103"/>
    </row>
    <row r="66" spans="5:8" ht="20.100000000000001" customHeight="1"/>
    <row r="67" spans="5:8" ht="20.100000000000001" customHeight="1"/>
  </sheetData>
  <mergeCells count="27">
    <mergeCell ref="B7:H7"/>
    <mergeCell ref="A1:H1"/>
    <mergeCell ref="A2:H2"/>
    <mergeCell ref="B4:F4"/>
    <mergeCell ref="B5:F5"/>
    <mergeCell ref="B6:H6"/>
    <mergeCell ref="G8:H8"/>
    <mergeCell ref="A9:A10"/>
    <mergeCell ref="B9:B10"/>
    <mergeCell ref="C9:D9"/>
    <mergeCell ref="E9:E10"/>
    <mergeCell ref="F9:G9"/>
    <mergeCell ref="H9:H10"/>
    <mergeCell ref="C11:D11"/>
    <mergeCell ref="B49:H49"/>
    <mergeCell ref="F55:H55"/>
    <mergeCell ref="A56:B56"/>
    <mergeCell ref="C56:E56"/>
    <mergeCell ref="F56:H56"/>
    <mergeCell ref="E65:H65"/>
    <mergeCell ref="A60:B60"/>
    <mergeCell ref="C60:E60"/>
    <mergeCell ref="F60:H60"/>
    <mergeCell ref="A62:H62"/>
    <mergeCell ref="E63:H63"/>
    <mergeCell ref="B64:D64"/>
    <mergeCell ref="E64:H64"/>
  </mergeCells>
  <pageMargins left="0.19685039370078741" right="0.23622047244094491" top="0.47244094488188981" bottom="0.47244094488188981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66"/>
  <sheetViews>
    <sheetView workbookViewId="0">
      <selection activeCell="E9" sqref="E9:E10"/>
    </sheetView>
  </sheetViews>
  <sheetFormatPr defaultRowHeight="15"/>
  <cols>
    <col min="1" max="1" width="3.625" style="1" customWidth="1"/>
    <col min="2" max="2" width="19" style="1" customWidth="1"/>
    <col min="3" max="3" width="12.125" style="1" customWidth="1"/>
    <col min="4" max="4" width="17.25" style="1" bestFit="1" customWidth="1"/>
    <col min="5" max="5" width="11.125" style="1" customWidth="1"/>
    <col min="6" max="6" width="13.5" style="1" customWidth="1"/>
    <col min="7" max="7" width="8.625" style="1" customWidth="1"/>
    <col min="8" max="8" width="8" style="1" customWidth="1"/>
    <col min="9" max="11" width="10.875" style="1" bestFit="1" customWidth="1"/>
    <col min="12" max="16384" width="9" style="1"/>
  </cols>
  <sheetData>
    <row r="1" spans="1:11" ht="23.25" customHeight="1">
      <c r="A1" s="88" t="s">
        <v>0</v>
      </c>
      <c r="B1" s="88"/>
      <c r="C1" s="88"/>
      <c r="D1" s="88"/>
      <c r="E1" s="88"/>
      <c r="F1" s="88"/>
      <c r="G1" s="88"/>
      <c r="H1" s="88"/>
    </row>
    <row r="2" spans="1:11" ht="20.100000000000001" customHeight="1">
      <c r="A2" s="89" t="s">
        <v>155</v>
      </c>
      <c r="B2" s="89"/>
      <c r="C2" s="89"/>
      <c r="D2" s="89"/>
      <c r="E2" s="89"/>
      <c r="F2" s="89"/>
      <c r="G2" s="89"/>
      <c r="H2" s="89"/>
    </row>
    <row r="3" spans="1:11" ht="20.100000000000001" customHeight="1">
      <c r="A3" s="76"/>
      <c r="B3" s="36" t="s">
        <v>74</v>
      </c>
      <c r="D3" s="36" t="s">
        <v>75</v>
      </c>
      <c r="E3" s="35"/>
      <c r="F3" s="35"/>
      <c r="G3" s="35"/>
      <c r="H3" s="35"/>
    </row>
    <row r="4" spans="1:11" ht="20.100000000000001" customHeight="1">
      <c r="A4" s="76"/>
      <c r="B4" s="90" t="s">
        <v>2</v>
      </c>
      <c r="C4" s="90"/>
      <c r="D4" s="90"/>
      <c r="E4" s="90"/>
      <c r="F4" s="90"/>
    </row>
    <row r="5" spans="1:11" ht="20.100000000000001" customHeight="1">
      <c r="A5" s="76"/>
      <c r="B5" s="90" t="s">
        <v>3</v>
      </c>
      <c r="C5" s="90"/>
      <c r="D5" s="90"/>
      <c r="E5" s="90"/>
      <c r="F5" s="90"/>
    </row>
    <row r="6" spans="1:11" ht="20.100000000000001" customHeight="1">
      <c r="A6" s="76"/>
      <c r="B6" s="90" t="s">
        <v>72</v>
      </c>
      <c r="C6" s="90"/>
      <c r="D6" s="90"/>
      <c r="E6" s="90"/>
      <c r="F6" s="90"/>
      <c r="G6" s="90"/>
      <c r="H6" s="90"/>
    </row>
    <row r="7" spans="1:11" ht="20.100000000000001" customHeight="1">
      <c r="A7" s="76"/>
      <c r="B7" s="105" t="s">
        <v>137</v>
      </c>
      <c r="C7" s="105"/>
      <c r="D7" s="105"/>
      <c r="E7" s="105"/>
      <c r="F7" s="105"/>
      <c r="G7" s="105"/>
      <c r="H7" s="105"/>
    </row>
    <row r="8" spans="1:11">
      <c r="A8" s="76"/>
      <c r="B8" s="3"/>
      <c r="C8" s="4"/>
      <c r="D8" s="4"/>
      <c r="E8" s="4"/>
      <c r="G8" s="91" t="s">
        <v>67</v>
      </c>
      <c r="H8" s="91"/>
    </row>
    <row r="9" spans="1:11" ht="18.75" customHeight="1">
      <c r="A9" s="92" t="s">
        <v>4</v>
      </c>
      <c r="B9" s="92" t="s">
        <v>5</v>
      </c>
      <c r="C9" s="93" t="s">
        <v>6</v>
      </c>
      <c r="D9" s="93"/>
      <c r="E9" s="94" t="s">
        <v>7</v>
      </c>
      <c r="F9" s="96" t="s">
        <v>68</v>
      </c>
      <c r="G9" s="97"/>
      <c r="H9" s="94" t="s">
        <v>9</v>
      </c>
    </row>
    <row r="10" spans="1:11" s="8" customFormat="1" ht="59.25" customHeight="1">
      <c r="A10" s="92"/>
      <c r="B10" s="92"/>
      <c r="C10" s="74" t="s">
        <v>10</v>
      </c>
      <c r="D10" s="6" t="s">
        <v>11</v>
      </c>
      <c r="E10" s="95"/>
      <c r="F10" s="75" t="s">
        <v>8</v>
      </c>
      <c r="G10" s="75" t="s">
        <v>62</v>
      </c>
      <c r="H10" s="95"/>
    </row>
    <row r="11" spans="1:11" s="8" customFormat="1" ht="20.100000000000001" customHeight="1">
      <c r="A11" s="9" t="s">
        <v>12</v>
      </c>
      <c r="B11" s="10" t="s">
        <v>13</v>
      </c>
      <c r="C11" s="98" t="s">
        <v>14</v>
      </c>
      <c r="D11" s="99"/>
      <c r="E11" s="9" t="s">
        <v>15</v>
      </c>
      <c r="F11" s="9" t="s">
        <v>16</v>
      </c>
      <c r="G11" s="10" t="s">
        <v>17</v>
      </c>
      <c r="H11" s="10" t="s">
        <v>18</v>
      </c>
    </row>
    <row r="12" spans="1:11" s="8" customFormat="1" ht="20.100000000000001" customHeight="1">
      <c r="A12" s="11"/>
      <c r="B12" s="12" t="s">
        <v>7</v>
      </c>
      <c r="C12" s="13"/>
      <c r="D12" s="14"/>
      <c r="E12" s="15">
        <f>E13+E46</f>
        <v>305844409.4619</v>
      </c>
      <c r="F12" s="15">
        <f>F13</f>
        <v>299704709.4619</v>
      </c>
      <c r="G12" s="15">
        <f>G46</f>
        <v>6139700</v>
      </c>
      <c r="H12" s="42"/>
      <c r="I12" s="41">
        <f>'[1]Thang 11'!$T$48</f>
        <v>305844409.46189994</v>
      </c>
      <c r="J12" s="41">
        <f>E12-I12</f>
        <v>0</v>
      </c>
      <c r="K12" s="41"/>
    </row>
    <row r="13" spans="1:11" s="8" customFormat="1" ht="20.100000000000001" customHeight="1">
      <c r="A13" s="15" t="s">
        <v>19</v>
      </c>
      <c r="B13" s="16" t="s">
        <v>20</v>
      </c>
      <c r="C13" s="13"/>
      <c r="D13" s="14"/>
      <c r="E13" s="15">
        <f>F13</f>
        <v>299704709.4619</v>
      </c>
      <c r="F13" s="15">
        <f>SUM(F14:F45)</f>
        <v>299704709.4619</v>
      </c>
      <c r="G13" s="33"/>
      <c r="H13" s="43"/>
      <c r="I13" s="41"/>
      <c r="J13" s="41"/>
      <c r="K13" s="41"/>
    </row>
    <row r="14" spans="1:11" ht="18" customHeight="1">
      <c r="A14" s="11">
        <v>1</v>
      </c>
      <c r="B14" s="18" t="s">
        <v>21</v>
      </c>
      <c r="C14" s="13">
        <v>108006529485</v>
      </c>
      <c r="D14" s="14" t="s">
        <v>71</v>
      </c>
      <c r="E14" s="11">
        <f>F14</f>
        <v>14901450.664000001</v>
      </c>
      <c r="F14" s="11">
        <f>'[1]Thang 10'!$T$12</f>
        <v>14901450.664000001</v>
      </c>
      <c r="G14" s="11"/>
      <c r="H14" s="42"/>
      <c r="I14" s="29"/>
    </row>
    <row r="15" spans="1:11" ht="18" customHeight="1">
      <c r="A15" s="11">
        <v>2</v>
      </c>
      <c r="B15" s="19" t="s">
        <v>22</v>
      </c>
      <c r="C15" s="20">
        <v>109005991338</v>
      </c>
      <c r="D15" s="14" t="s">
        <v>71</v>
      </c>
      <c r="E15" s="11">
        <f t="shared" ref="E15:E45" si="0">F15</f>
        <v>15172671.400600001</v>
      </c>
      <c r="F15" s="21">
        <f>'[1]Thang 10'!$T$13</f>
        <v>15172671.400600001</v>
      </c>
      <c r="G15" s="11"/>
      <c r="H15" s="42"/>
      <c r="I15" s="29"/>
    </row>
    <row r="16" spans="1:11" ht="18" customHeight="1">
      <c r="A16" s="11">
        <v>3</v>
      </c>
      <c r="B16" s="19" t="s">
        <v>23</v>
      </c>
      <c r="C16" s="20">
        <v>109003780908</v>
      </c>
      <c r="D16" s="14" t="s">
        <v>71</v>
      </c>
      <c r="E16" s="11">
        <f t="shared" si="0"/>
        <v>7617428.3200000012</v>
      </c>
      <c r="F16" s="21">
        <f>'[1]Thang 10'!$T$14</f>
        <v>7617428.3200000012</v>
      </c>
      <c r="G16" s="11"/>
      <c r="H16" s="42"/>
      <c r="I16" s="29"/>
    </row>
    <row r="17" spans="1:9" ht="18" customHeight="1">
      <c r="A17" s="11">
        <v>4</v>
      </c>
      <c r="B17" s="19" t="s">
        <v>25</v>
      </c>
      <c r="C17" s="20">
        <v>109005991341</v>
      </c>
      <c r="D17" s="14" t="s">
        <v>71</v>
      </c>
      <c r="E17" s="11">
        <f t="shared" si="0"/>
        <v>14236786.0702</v>
      </c>
      <c r="F17" s="21">
        <f>'[1]Thang 10'!$T$15</f>
        <v>14236786.0702</v>
      </c>
      <c r="G17" s="11"/>
      <c r="H17" s="42"/>
      <c r="I17" s="29"/>
    </row>
    <row r="18" spans="1:9" ht="18" customHeight="1">
      <c r="A18" s="11">
        <v>5</v>
      </c>
      <c r="B18" s="19" t="s">
        <v>27</v>
      </c>
      <c r="C18" s="20">
        <v>107005991343</v>
      </c>
      <c r="D18" s="14" t="s">
        <v>71</v>
      </c>
      <c r="E18" s="11">
        <f t="shared" si="0"/>
        <v>14094666.979600001</v>
      </c>
      <c r="F18" s="21">
        <f>'[1]Thang 10'!$T$16</f>
        <v>14094666.979600001</v>
      </c>
      <c r="G18" s="11"/>
      <c r="H18" s="42"/>
      <c r="I18" s="29"/>
    </row>
    <row r="19" spans="1:9" ht="18" customHeight="1">
      <c r="A19" s="11">
        <v>6</v>
      </c>
      <c r="B19" s="19" t="s">
        <v>28</v>
      </c>
      <c r="C19" s="20">
        <v>106005991344</v>
      </c>
      <c r="D19" s="14" t="s">
        <v>71</v>
      </c>
      <c r="E19" s="11">
        <f t="shared" si="0"/>
        <v>13775409.1645</v>
      </c>
      <c r="F19" s="21">
        <f>'[1]Thang 10'!$T$17</f>
        <v>13775409.1645</v>
      </c>
      <c r="G19" s="11"/>
      <c r="H19" s="42"/>
      <c r="I19" s="29"/>
    </row>
    <row r="20" spans="1:9" ht="18" customHeight="1">
      <c r="A20" s="11">
        <v>7</v>
      </c>
      <c r="B20" s="19" t="s">
        <v>29</v>
      </c>
      <c r="C20" s="20">
        <v>108005991339</v>
      </c>
      <c r="D20" s="14" t="s">
        <v>71</v>
      </c>
      <c r="E20" s="11">
        <f t="shared" si="0"/>
        <v>13984603.153000003</v>
      </c>
      <c r="F20" s="21">
        <f>'[1]Thang 10'!$T$18</f>
        <v>13984603.153000003</v>
      </c>
      <c r="G20" s="11"/>
      <c r="H20" s="42"/>
      <c r="I20" s="29"/>
    </row>
    <row r="21" spans="1:9" ht="18" customHeight="1">
      <c r="A21" s="11">
        <v>8</v>
      </c>
      <c r="B21" s="19" t="s">
        <v>30</v>
      </c>
      <c r="C21" s="20">
        <v>101005991349</v>
      </c>
      <c r="D21" s="14" t="s">
        <v>71</v>
      </c>
      <c r="E21" s="11">
        <f t="shared" si="0"/>
        <v>13154913.490000002</v>
      </c>
      <c r="F21" s="21">
        <f>'[1]Thang 10'!$T$19</f>
        <v>13154913.490000002</v>
      </c>
      <c r="G21" s="11"/>
      <c r="H21" s="42"/>
      <c r="I21" s="29"/>
    </row>
    <row r="22" spans="1:9" ht="18" customHeight="1">
      <c r="A22" s="11">
        <v>9</v>
      </c>
      <c r="B22" s="18" t="s">
        <v>31</v>
      </c>
      <c r="C22" s="20">
        <v>102005991350</v>
      </c>
      <c r="D22" s="14" t="s">
        <v>71</v>
      </c>
      <c r="E22" s="11">
        <f>F22</f>
        <v>13438852.359999999</v>
      </c>
      <c r="F22" s="21">
        <f>'[1]Thang 10'!$T$20</f>
        <v>13438852.359999999</v>
      </c>
      <c r="G22" s="11"/>
      <c r="H22" s="42"/>
      <c r="I22" s="29"/>
    </row>
    <row r="23" spans="1:9" ht="45">
      <c r="A23" s="11">
        <v>10</v>
      </c>
      <c r="B23" s="19" t="s">
        <v>32</v>
      </c>
      <c r="C23" s="20">
        <v>109005991353</v>
      </c>
      <c r="D23" s="14" t="s">
        <v>71</v>
      </c>
      <c r="E23" s="11"/>
      <c r="F23" s="21"/>
      <c r="G23" s="11"/>
      <c r="H23" s="42" t="s">
        <v>140</v>
      </c>
      <c r="I23" s="29">
        <f>F23-'Thang 10'!F23</f>
        <v>-12930637.944999998</v>
      </c>
    </row>
    <row r="24" spans="1:9" ht="18" customHeight="1">
      <c r="A24" s="11">
        <v>11</v>
      </c>
      <c r="B24" s="19" t="s">
        <v>33</v>
      </c>
      <c r="C24" s="20">
        <v>108005991354</v>
      </c>
      <c r="D24" s="14" t="s">
        <v>71</v>
      </c>
      <c r="E24" s="11">
        <f t="shared" si="0"/>
        <v>8199458.0800000001</v>
      </c>
      <c r="F24" s="21">
        <f>'[1]Thang 10'!$T$22</f>
        <v>8199458.0800000001</v>
      </c>
      <c r="G24" s="11"/>
      <c r="H24" s="42"/>
      <c r="I24" s="29"/>
    </row>
    <row r="25" spans="1:9" ht="18" customHeight="1">
      <c r="A25" s="11">
        <v>12</v>
      </c>
      <c r="B25" s="19" t="s">
        <v>34</v>
      </c>
      <c r="C25" s="20">
        <v>108005991366</v>
      </c>
      <c r="D25" s="14" t="s">
        <v>71</v>
      </c>
      <c r="E25" s="11">
        <f t="shared" si="0"/>
        <v>8938188.1600000001</v>
      </c>
      <c r="F25" s="22">
        <f>'[1]Thang 10'!$T$23</f>
        <v>8938188.1600000001</v>
      </c>
      <c r="G25" s="11"/>
      <c r="H25" s="42"/>
      <c r="I25" s="29"/>
    </row>
    <row r="26" spans="1:9" ht="18" customHeight="1">
      <c r="A26" s="11">
        <v>13</v>
      </c>
      <c r="B26" s="19" t="s">
        <v>35</v>
      </c>
      <c r="C26" s="20">
        <v>103005991359</v>
      </c>
      <c r="D26" s="14" t="s">
        <v>71</v>
      </c>
      <c r="E26" s="11">
        <f t="shared" si="0"/>
        <v>11345575.200000001</v>
      </c>
      <c r="F26" s="22">
        <f>'[1]Thang 10'!$T$24</f>
        <v>11345575.200000001</v>
      </c>
      <c r="G26" s="11"/>
      <c r="H26" s="42"/>
      <c r="I26" s="29"/>
    </row>
    <row r="27" spans="1:9" ht="45">
      <c r="A27" s="11">
        <v>14</v>
      </c>
      <c r="B27" s="19" t="s">
        <v>36</v>
      </c>
      <c r="C27" s="20">
        <v>107005991367</v>
      </c>
      <c r="D27" s="14" t="s">
        <v>71</v>
      </c>
      <c r="E27" s="11">
        <f t="shared" si="0"/>
        <v>9730126.8849999998</v>
      </c>
      <c r="F27" s="22">
        <f>'[1]Thang 11'!$T$24</f>
        <v>9730126.8849999998</v>
      </c>
      <c r="G27" s="11"/>
      <c r="H27" s="42" t="s">
        <v>139</v>
      </c>
      <c r="I27" s="29">
        <f>F27-'Thang 10'!F27</f>
        <v>6757576.8849999998</v>
      </c>
    </row>
    <row r="28" spans="1:9" ht="18" customHeight="1">
      <c r="A28" s="11">
        <v>15</v>
      </c>
      <c r="B28" s="19" t="s">
        <v>37</v>
      </c>
      <c r="C28" s="20">
        <v>102005991362</v>
      </c>
      <c r="D28" s="14" t="s">
        <v>71</v>
      </c>
      <c r="E28" s="11">
        <f t="shared" si="0"/>
        <v>8310924.9800000004</v>
      </c>
      <c r="F28" s="22">
        <f>'[1]Thang 10'!$T$26</f>
        <v>8310924.9800000004</v>
      </c>
      <c r="G28" s="11"/>
      <c r="H28" s="42"/>
      <c r="I28" s="29"/>
    </row>
    <row r="29" spans="1:9" ht="18" customHeight="1">
      <c r="A29" s="11">
        <v>16</v>
      </c>
      <c r="B29" s="19" t="s">
        <v>38</v>
      </c>
      <c r="C29" s="20">
        <v>104006106095</v>
      </c>
      <c r="D29" s="14" t="s">
        <v>71</v>
      </c>
      <c r="E29" s="11">
        <f t="shared" si="0"/>
        <v>8310924.9800000004</v>
      </c>
      <c r="F29" s="22">
        <f>'[1]Thang 10'!$T$27</f>
        <v>8310924.9800000004</v>
      </c>
      <c r="G29" s="11"/>
      <c r="H29" s="42"/>
      <c r="I29" s="29"/>
    </row>
    <row r="30" spans="1:9" ht="18" customHeight="1">
      <c r="A30" s="11">
        <v>17</v>
      </c>
      <c r="B30" s="19" t="s">
        <v>39</v>
      </c>
      <c r="C30" s="20">
        <v>100006106099</v>
      </c>
      <c r="D30" s="14" t="s">
        <v>71</v>
      </c>
      <c r="E30" s="11">
        <f t="shared" si="0"/>
        <v>8221843.8399999999</v>
      </c>
      <c r="F30" s="22">
        <f>'[1]Thang 10'!$T$28</f>
        <v>8221843.8399999999</v>
      </c>
      <c r="G30" s="11"/>
      <c r="H30" s="42"/>
      <c r="I30" s="29"/>
    </row>
    <row r="31" spans="1:9" ht="18" customHeight="1">
      <c r="A31" s="11">
        <v>18</v>
      </c>
      <c r="B31" s="19" t="s">
        <v>40</v>
      </c>
      <c r="C31" s="20">
        <v>106005727278</v>
      </c>
      <c r="D31" s="14" t="s">
        <v>71</v>
      </c>
      <c r="E31" s="11">
        <f t="shared" si="0"/>
        <v>7568291.8449999997</v>
      </c>
      <c r="F31" s="22">
        <f>'[1]Thang 10'!$T$29</f>
        <v>7568291.8449999997</v>
      </c>
      <c r="G31" s="11"/>
      <c r="H31" s="42"/>
      <c r="I31" s="29"/>
    </row>
    <row r="32" spans="1:9" ht="18" customHeight="1">
      <c r="A32" s="11">
        <v>19</v>
      </c>
      <c r="B32" s="19" t="s">
        <v>41</v>
      </c>
      <c r="C32" s="20">
        <v>103001625901</v>
      </c>
      <c r="D32" s="14" t="s">
        <v>71</v>
      </c>
      <c r="E32" s="11">
        <f t="shared" si="0"/>
        <v>11774479.150000002</v>
      </c>
      <c r="F32" s="22">
        <f>'[1]Thang 10'!$T$30</f>
        <v>11774479.150000002</v>
      </c>
      <c r="G32" s="11"/>
      <c r="H32" s="42"/>
      <c r="I32" s="29"/>
    </row>
    <row r="33" spans="1:9" ht="18" customHeight="1">
      <c r="A33" s="11">
        <v>20</v>
      </c>
      <c r="B33" s="19" t="s">
        <v>42</v>
      </c>
      <c r="C33" s="20">
        <v>108001625985</v>
      </c>
      <c r="D33" s="14" t="s">
        <v>71</v>
      </c>
      <c r="E33" s="11">
        <f t="shared" si="0"/>
        <v>7406665.5850000009</v>
      </c>
      <c r="F33" s="22">
        <f>'[1]Thang 10'!$T$31</f>
        <v>7406665.5850000009</v>
      </c>
      <c r="G33" s="11"/>
      <c r="H33" s="42"/>
      <c r="I33" s="29"/>
    </row>
    <row r="34" spans="1:9" ht="18" customHeight="1">
      <c r="A34" s="11">
        <v>21</v>
      </c>
      <c r="B34" s="19" t="s">
        <v>43</v>
      </c>
      <c r="C34" s="20">
        <v>107002310309</v>
      </c>
      <c r="D34" s="14" t="s">
        <v>71</v>
      </c>
      <c r="E34" s="11">
        <f t="shared" si="0"/>
        <v>8604171.1349999979</v>
      </c>
      <c r="F34" s="22">
        <f>'[1]Thang 10'!$T$32</f>
        <v>8604171.1349999979</v>
      </c>
      <c r="G34" s="11"/>
      <c r="H34" s="42"/>
      <c r="I34" s="29"/>
    </row>
    <row r="35" spans="1:9" ht="18" customHeight="1">
      <c r="A35" s="11">
        <v>22</v>
      </c>
      <c r="B35" s="19" t="s">
        <v>44</v>
      </c>
      <c r="C35" s="20">
        <v>102002310317</v>
      </c>
      <c r="D35" s="14" t="s">
        <v>71</v>
      </c>
      <c r="E35" s="11">
        <f t="shared" si="0"/>
        <v>8221843.8399999999</v>
      </c>
      <c r="F35" s="22">
        <f>'[1]Thang 10'!$T$33</f>
        <v>8221843.8399999999</v>
      </c>
      <c r="G35" s="11"/>
      <c r="H35" s="42"/>
      <c r="I35" s="29"/>
    </row>
    <row r="36" spans="1:9" ht="18" customHeight="1">
      <c r="A36" s="11">
        <v>23</v>
      </c>
      <c r="B36" s="19" t="s">
        <v>45</v>
      </c>
      <c r="C36" s="20">
        <v>109003327638</v>
      </c>
      <c r="D36" s="14" t="s">
        <v>71</v>
      </c>
      <c r="E36" s="11">
        <f t="shared" si="0"/>
        <v>8669559.040000001</v>
      </c>
      <c r="F36" s="22">
        <f>'[1]Thang 10'!$T$34</f>
        <v>8669559.040000001</v>
      </c>
      <c r="G36" s="11"/>
      <c r="H36" s="42"/>
      <c r="I36" s="29"/>
    </row>
    <row r="37" spans="1:9" ht="18" customHeight="1">
      <c r="A37" s="11">
        <v>24</v>
      </c>
      <c r="B37" s="19" t="s">
        <v>47</v>
      </c>
      <c r="C37" s="20">
        <v>103869241002</v>
      </c>
      <c r="D37" s="14" t="s">
        <v>71</v>
      </c>
      <c r="E37" s="11">
        <f t="shared" si="0"/>
        <v>8221843.8399999999</v>
      </c>
      <c r="F37" s="22">
        <f>'[1]Thang 10'!$T$35</f>
        <v>8221843.8399999999</v>
      </c>
      <c r="G37" s="11"/>
      <c r="H37" s="42"/>
      <c r="I37" s="29"/>
    </row>
    <row r="38" spans="1:9" ht="18" customHeight="1">
      <c r="A38" s="11">
        <v>25</v>
      </c>
      <c r="B38" s="19" t="s">
        <v>48</v>
      </c>
      <c r="C38" s="20">
        <v>106005605651</v>
      </c>
      <c r="D38" s="14" t="s">
        <v>71</v>
      </c>
      <c r="E38" s="11">
        <f t="shared" si="0"/>
        <v>8938188.1600000001</v>
      </c>
      <c r="F38" s="22">
        <f>'[1]Thang 10'!$T$36</f>
        <v>8938188.1600000001</v>
      </c>
      <c r="G38" s="11"/>
      <c r="H38" s="42"/>
      <c r="I38" s="29"/>
    </row>
    <row r="39" spans="1:9" ht="18" customHeight="1">
      <c r="A39" s="11">
        <v>26</v>
      </c>
      <c r="B39" s="19" t="s">
        <v>49</v>
      </c>
      <c r="C39" s="20">
        <v>103871526371</v>
      </c>
      <c r="D39" s="14" t="s">
        <v>71</v>
      </c>
      <c r="E39" s="11">
        <f t="shared" si="0"/>
        <v>8938188.1600000001</v>
      </c>
      <c r="F39" s="22">
        <f>'[1]Thang 10'!$T$37</f>
        <v>8938188.1600000001</v>
      </c>
      <c r="G39" s="11"/>
      <c r="H39" s="42"/>
      <c r="I39" s="29"/>
    </row>
    <row r="40" spans="1:9" ht="56.25">
      <c r="A40" s="11">
        <v>27</v>
      </c>
      <c r="B40" s="19" t="s">
        <v>141</v>
      </c>
      <c r="C40" s="20">
        <v>105872312894</v>
      </c>
      <c r="D40" s="14" t="s">
        <v>71</v>
      </c>
      <c r="E40" s="11">
        <f t="shared" si="0"/>
        <v>7447072.1500000004</v>
      </c>
      <c r="F40" s="22">
        <f>'[1]Thang 11'!$T$38</f>
        <v>7447072.1500000004</v>
      </c>
      <c r="G40" s="11"/>
      <c r="H40" s="42" t="s">
        <v>150</v>
      </c>
      <c r="I40" s="29"/>
    </row>
    <row r="41" spans="1:9" ht="56.25">
      <c r="A41" s="11">
        <v>28</v>
      </c>
      <c r="B41" s="19" t="s">
        <v>142</v>
      </c>
      <c r="C41" s="20">
        <v>104872340964</v>
      </c>
      <c r="D41" s="14" t="s">
        <v>71</v>
      </c>
      <c r="E41" s="11">
        <f t="shared" si="0"/>
        <v>6652563.9200000009</v>
      </c>
      <c r="F41" s="22">
        <f>'[1]Thang 11'!$T$39</f>
        <v>6652563.9200000009</v>
      </c>
      <c r="G41" s="11"/>
      <c r="H41" s="42" t="s">
        <v>151</v>
      </c>
      <c r="I41" s="29"/>
    </row>
    <row r="42" spans="1:9" ht="56.25">
      <c r="A42" s="11">
        <v>29</v>
      </c>
      <c r="B42" s="19" t="s">
        <v>143</v>
      </c>
      <c r="C42" s="20">
        <v>106872340911</v>
      </c>
      <c r="D42" s="14" t="s">
        <v>71</v>
      </c>
      <c r="E42" s="11">
        <f t="shared" si="0"/>
        <v>6294728.5</v>
      </c>
      <c r="F42" s="22">
        <f>'[1]Thang 11'!$T$40</f>
        <v>6294728.5</v>
      </c>
      <c r="G42" s="11"/>
      <c r="H42" s="42" t="s">
        <v>152</v>
      </c>
      <c r="I42" s="29"/>
    </row>
    <row r="43" spans="1:9" ht="18" customHeight="1">
      <c r="A43" s="11">
        <v>30</v>
      </c>
      <c r="B43" s="19" t="s">
        <v>50</v>
      </c>
      <c r="C43" s="20">
        <v>104870802054</v>
      </c>
      <c r="D43" s="14" t="s">
        <v>71</v>
      </c>
      <c r="E43" s="11">
        <f t="shared" si="0"/>
        <v>8266384.4100000001</v>
      </c>
      <c r="F43" s="22">
        <f>'[1]Thang 10'!$T$38</f>
        <v>8266384.4100000001</v>
      </c>
      <c r="G43" s="11"/>
      <c r="H43" s="42"/>
      <c r="I43" s="29"/>
    </row>
    <row r="44" spans="1:9" ht="18" customHeight="1">
      <c r="A44" s="11">
        <v>31</v>
      </c>
      <c r="B44" s="19" t="s">
        <v>24</v>
      </c>
      <c r="C44" s="20">
        <v>106001859740</v>
      </c>
      <c r="D44" s="14" t="s">
        <v>71</v>
      </c>
      <c r="E44" s="11">
        <f t="shared" si="0"/>
        <v>4441243</v>
      </c>
      <c r="F44" s="21">
        <f>'[1]Thang 1'!$T$15</f>
        <v>4441243</v>
      </c>
      <c r="G44" s="11"/>
      <c r="H44" s="42"/>
      <c r="I44" s="29"/>
    </row>
    <row r="45" spans="1:9" ht="18" customHeight="1">
      <c r="A45" s="11">
        <v>32</v>
      </c>
      <c r="B45" s="19" t="s">
        <v>51</v>
      </c>
      <c r="C45" s="20">
        <v>100005394813</v>
      </c>
      <c r="D45" s="14" t="s">
        <v>71</v>
      </c>
      <c r="E45" s="11">
        <f t="shared" si="0"/>
        <v>4825663</v>
      </c>
      <c r="F45" s="21">
        <f>'[1]Thang 1'!$T$43</f>
        <v>4825663</v>
      </c>
      <c r="G45" s="11"/>
      <c r="H45" s="42"/>
      <c r="I45" s="29"/>
    </row>
    <row r="46" spans="1:9" ht="20.100000000000001" customHeight="1">
      <c r="A46" s="15" t="s">
        <v>52</v>
      </c>
      <c r="B46" s="16" t="s">
        <v>106</v>
      </c>
      <c r="C46" s="13"/>
      <c r="D46" s="14"/>
      <c r="E46" s="15">
        <f>G46</f>
        <v>6139700</v>
      </c>
      <c r="F46" s="15"/>
      <c r="G46" s="23">
        <f>SUM(G47:G48)</f>
        <v>6139700</v>
      </c>
      <c r="H46" s="44"/>
    </row>
    <row r="47" spans="1:9">
      <c r="A47" s="11">
        <v>1</v>
      </c>
      <c r="B47" s="18" t="s">
        <v>53</v>
      </c>
      <c r="C47" s="20">
        <v>102006204933</v>
      </c>
      <c r="D47" s="14" t="s">
        <v>71</v>
      </c>
      <c r="E47" s="22">
        <f>G47</f>
        <v>3069850</v>
      </c>
      <c r="F47" s="22"/>
      <c r="G47" s="22">
        <f>'[1]Thang 9'!$T$44</f>
        <v>3069850</v>
      </c>
      <c r="H47" s="45"/>
    </row>
    <row r="48" spans="1:9">
      <c r="A48" s="11">
        <v>2</v>
      </c>
      <c r="B48" s="19" t="s">
        <v>54</v>
      </c>
      <c r="C48" s="20">
        <v>103002159062</v>
      </c>
      <c r="D48" s="14" t="s">
        <v>71</v>
      </c>
      <c r="E48" s="21">
        <f>G48</f>
        <v>3069850</v>
      </c>
      <c r="F48" s="21"/>
      <c r="G48" s="21">
        <f>'[1]Thang 9'!$T$45</f>
        <v>3069850</v>
      </c>
      <c r="H48" s="46"/>
      <c r="I48" s="29"/>
    </row>
    <row r="49" spans="1:10" ht="20.100000000000001" customHeight="1">
      <c r="A49" s="24"/>
      <c r="B49" s="25"/>
      <c r="C49" s="26"/>
      <c r="D49" s="27"/>
      <c r="E49" s="24"/>
      <c r="F49" s="24"/>
      <c r="G49" s="24"/>
      <c r="H49" s="47"/>
      <c r="I49" s="29">
        <f>E12</f>
        <v>305844409.4619</v>
      </c>
      <c r="J49" s="29"/>
    </row>
    <row r="50" spans="1:10" ht="20.100000000000001" customHeight="1">
      <c r="A50" s="28"/>
      <c r="B50" s="100" t="s">
        <v>154</v>
      </c>
      <c r="C50" s="100"/>
      <c r="D50" s="100"/>
      <c r="E50" s="100"/>
      <c r="F50" s="100"/>
      <c r="G50" s="100"/>
      <c r="H50" s="100"/>
      <c r="I50" s="41">
        <f>I49-'Thang 10'!E12</f>
        <v>14221303.51000005</v>
      </c>
      <c r="J50" s="29"/>
    </row>
    <row r="51" spans="1:10" ht="20.100000000000001" customHeight="1">
      <c r="A51" s="28"/>
      <c r="B51" s="30" t="s">
        <v>57</v>
      </c>
      <c r="C51" s="31"/>
      <c r="D51" s="31"/>
      <c r="E51" s="31"/>
      <c r="F51" s="31"/>
      <c r="G51" s="29"/>
    </row>
    <row r="52" spans="1:10" ht="20.100000000000001" customHeight="1">
      <c r="A52" s="28"/>
      <c r="B52" s="101" t="s">
        <v>149</v>
      </c>
      <c r="C52" s="101"/>
      <c r="D52" s="101"/>
      <c r="E52" s="101"/>
      <c r="F52" s="101"/>
      <c r="G52" s="101"/>
      <c r="H52" s="101"/>
    </row>
    <row r="53" spans="1:10" ht="20.100000000000001" customHeight="1">
      <c r="A53" s="28"/>
      <c r="B53" s="101" t="s">
        <v>138</v>
      </c>
      <c r="C53" s="101"/>
      <c r="D53" s="101"/>
      <c r="E53" s="101"/>
      <c r="F53" s="101"/>
      <c r="G53" s="101"/>
      <c r="H53" s="101"/>
    </row>
    <row r="54" spans="1:10">
      <c r="A54" s="28"/>
      <c r="B54" s="31"/>
      <c r="C54" s="31"/>
      <c r="D54" s="31"/>
      <c r="E54" s="31"/>
      <c r="F54" s="102" t="s">
        <v>153</v>
      </c>
      <c r="G54" s="102"/>
      <c r="H54" s="102"/>
    </row>
    <row r="55" spans="1:10" ht="20.100000000000001" customHeight="1">
      <c r="A55" s="103" t="s">
        <v>59</v>
      </c>
      <c r="B55" s="103"/>
      <c r="C55" s="103" t="s">
        <v>60</v>
      </c>
      <c r="D55" s="103"/>
      <c r="E55" s="103"/>
      <c r="F55" s="103" t="s">
        <v>55</v>
      </c>
      <c r="G55" s="103"/>
      <c r="H55" s="103"/>
    </row>
    <row r="56" spans="1:10" ht="20.100000000000001" customHeight="1"/>
    <row r="57" spans="1:10" ht="20.100000000000001" customHeight="1"/>
    <row r="58" spans="1:10" ht="20.100000000000001" customHeight="1"/>
    <row r="59" spans="1:10" ht="20.100000000000001" customHeight="1">
      <c r="A59" s="103" t="s">
        <v>24</v>
      </c>
      <c r="B59" s="103"/>
      <c r="C59" s="103" t="s">
        <v>24</v>
      </c>
      <c r="D59" s="103"/>
      <c r="E59" s="103"/>
      <c r="F59" s="103" t="s">
        <v>21</v>
      </c>
      <c r="G59" s="103"/>
      <c r="H59" s="103"/>
    </row>
    <row r="60" spans="1:10" ht="20.100000000000001" customHeight="1">
      <c r="B60" s="73"/>
      <c r="C60" s="73"/>
      <c r="D60" s="73"/>
      <c r="E60" s="73"/>
      <c r="F60" s="73"/>
      <c r="G60" s="73"/>
      <c r="H60" s="73"/>
    </row>
    <row r="61" spans="1:10" ht="20.100000000000001" customHeight="1">
      <c r="A61" s="103" t="s">
        <v>63</v>
      </c>
      <c r="B61" s="103"/>
      <c r="C61" s="103"/>
      <c r="D61" s="103"/>
      <c r="E61" s="103"/>
      <c r="F61" s="103"/>
      <c r="G61" s="103"/>
      <c r="H61" s="103"/>
    </row>
    <row r="62" spans="1:10" ht="20.100000000000001" customHeight="1">
      <c r="E62" s="104" t="s">
        <v>69</v>
      </c>
      <c r="F62" s="104"/>
      <c r="G62" s="104"/>
      <c r="H62" s="104"/>
    </row>
    <row r="63" spans="1:10" ht="20.100000000000001" customHeight="1">
      <c r="B63" s="103" t="s">
        <v>66</v>
      </c>
      <c r="C63" s="103"/>
      <c r="D63" s="103"/>
      <c r="E63" s="103" t="s">
        <v>64</v>
      </c>
      <c r="F63" s="103"/>
      <c r="G63" s="103"/>
      <c r="H63" s="103"/>
    </row>
    <row r="64" spans="1:10" ht="20.100000000000001" customHeight="1">
      <c r="E64" s="103" t="s">
        <v>65</v>
      </c>
      <c r="F64" s="103"/>
      <c r="G64" s="103"/>
      <c r="H64" s="103"/>
    </row>
    <row r="65" ht="20.100000000000001" customHeight="1"/>
    <row r="66" ht="20.100000000000001" customHeight="1"/>
  </sheetData>
  <mergeCells count="29">
    <mergeCell ref="E64:H64"/>
    <mergeCell ref="A59:B59"/>
    <mergeCell ref="C59:E59"/>
    <mergeCell ref="F59:H59"/>
    <mergeCell ref="A61:H61"/>
    <mergeCell ref="E62:H62"/>
    <mergeCell ref="B63:D63"/>
    <mergeCell ref="E63:H63"/>
    <mergeCell ref="B53:H53"/>
    <mergeCell ref="F54:H54"/>
    <mergeCell ref="A55:B55"/>
    <mergeCell ref="C55:E55"/>
    <mergeCell ref="F55:H55"/>
    <mergeCell ref="B7:H7"/>
    <mergeCell ref="B52:H52"/>
    <mergeCell ref="A1:H1"/>
    <mergeCell ref="A2:H2"/>
    <mergeCell ref="B4:F4"/>
    <mergeCell ref="B5:F5"/>
    <mergeCell ref="B6:H6"/>
    <mergeCell ref="G8:H8"/>
    <mergeCell ref="A9:A10"/>
    <mergeCell ref="B9:B10"/>
    <mergeCell ref="C9:D9"/>
    <mergeCell ref="E9:E10"/>
    <mergeCell ref="F9:G9"/>
    <mergeCell ref="H9:H10"/>
    <mergeCell ref="C11:D11"/>
    <mergeCell ref="B50:H50"/>
  </mergeCells>
  <pageMargins left="0.19685039370078741" right="0.23622047244094491" top="0.47244094488188981" bottom="0.47244094488188981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6"/>
  <sheetViews>
    <sheetView workbookViewId="0">
      <selection activeCell="B7" sqref="B7:H7"/>
    </sheetView>
  </sheetViews>
  <sheetFormatPr defaultRowHeight="15"/>
  <cols>
    <col min="1" max="1" width="3.625" style="1" customWidth="1"/>
    <col min="2" max="2" width="19" style="1" customWidth="1"/>
    <col min="3" max="3" width="12.125" style="1" customWidth="1"/>
    <col min="4" max="4" width="17.25" style="1" bestFit="1" customWidth="1"/>
    <col min="5" max="5" width="11.125" style="1" customWidth="1"/>
    <col min="6" max="6" width="13.5" style="1" customWidth="1"/>
    <col min="7" max="7" width="8.625" style="1" customWidth="1"/>
    <col min="8" max="8" width="8" style="1" customWidth="1"/>
    <col min="9" max="9" width="10.875" style="1" bestFit="1" customWidth="1"/>
    <col min="10" max="10" width="10.5" style="1" bestFit="1" customWidth="1"/>
    <col min="11" max="11" width="10.875" style="1" bestFit="1" customWidth="1"/>
    <col min="12" max="16384" width="9" style="1"/>
  </cols>
  <sheetData>
    <row r="1" spans="1:11" ht="23.25" customHeight="1">
      <c r="A1" s="88" t="s">
        <v>0</v>
      </c>
      <c r="B1" s="88"/>
      <c r="C1" s="88"/>
      <c r="D1" s="88"/>
      <c r="E1" s="88"/>
      <c r="F1" s="88"/>
      <c r="G1" s="88"/>
      <c r="H1" s="88"/>
    </row>
    <row r="2" spans="1:11" ht="20.100000000000001" customHeight="1">
      <c r="A2" s="89" t="s">
        <v>144</v>
      </c>
      <c r="B2" s="89"/>
      <c r="C2" s="89"/>
      <c r="D2" s="89"/>
      <c r="E2" s="89"/>
      <c r="F2" s="89"/>
      <c r="G2" s="89"/>
      <c r="H2" s="89"/>
    </row>
    <row r="3" spans="1:11" ht="20.100000000000001" customHeight="1">
      <c r="A3" s="77"/>
      <c r="B3" s="36" t="s">
        <v>74</v>
      </c>
      <c r="D3" s="36" t="s">
        <v>75</v>
      </c>
      <c r="E3" s="35"/>
      <c r="F3" s="35"/>
      <c r="G3" s="35"/>
      <c r="H3" s="35"/>
    </row>
    <row r="4" spans="1:11" ht="20.100000000000001" customHeight="1">
      <c r="A4" s="77"/>
      <c r="B4" s="90" t="s">
        <v>2</v>
      </c>
      <c r="C4" s="90"/>
      <c r="D4" s="90"/>
      <c r="E4" s="90"/>
      <c r="F4" s="90"/>
    </row>
    <row r="5" spans="1:11" ht="20.100000000000001" customHeight="1">
      <c r="A5" s="77"/>
      <c r="B5" s="90" t="s">
        <v>3</v>
      </c>
      <c r="C5" s="90"/>
      <c r="D5" s="90"/>
      <c r="E5" s="90"/>
      <c r="F5" s="90"/>
    </row>
    <row r="6" spans="1:11" ht="20.100000000000001" customHeight="1">
      <c r="A6" s="77"/>
      <c r="B6" s="90" t="s">
        <v>72</v>
      </c>
      <c r="C6" s="90"/>
      <c r="D6" s="90"/>
      <c r="E6" s="90"/>
      <c r="F6" s="90"/>
      <c r="G6" s="90"/>
      <c r="H6" s="90"/>
    </row>
    <row r="7" spans="1:11" ht="20.100000000000001" customHeight="1">
      <c r="A7" s="77"/>
      <c r="B7" s="105" t="s">
        <v>148</v>
      </c>
      <c r="C7" s="105"/>
      <c r="D7" s="105"/>
      <c r="E7" s="105"/>
      <c r="F7" s="105"/>
      <c r="G7" s="105"/>
      <c r="H7" s="105"/>
    </row>
    <row r="8" spans="1:11">
      <c r="A8" s="77"/>
      <c r="B8" s="3"/>
      <c r="C8" s="4"/>
      <c r="D8" s="4"/>
      <c r="E8" s="4"/>
      <c r="G8" s="91" t="s">
        <v>67</v>
      </c>
      <c r="H8" s="91"/>
    </row>
    <row r="9" spans="1:11" ht="18.75" customHeight="1">
      <c r="A9" s="92" t="s">
        <v>4</v>
      </c>
      <c r="B9" s="92" t="s">
        <v>5</v>
      </c>
      <c r="C9" s="93" t="s">
        <v>6</v>
      </c>
      <c r="D9" s="93"/>
      <c r="E9" s="94" t="s">
        <v>7</v>
      </c>
      <c r="F9" s="96" t="s">
        <v>68</v>
      </c>
      <c r="G9" s="97"/>
      <c r="H9" s="94" t="s">
        <v>9</v>
      </c>
    </row>
    <row r="10" spans="1:11" s="8" customFormat="1" ht="59.25" customHeight="1">
      <c r="A10" s="92"/>
      <c r="B10" s="92"/>
      <c r="C10" s="78" t="s">
        <v>10</v>
      </c>
      <c r="D10" s="6" t="s">
        <v>11</v>
      </c>
      <c r="E10" s="95"/>
      <c r="F10" s="79" t="s">
        <v>8</v>
      </c>
      <c r="G10" s="79" t="s">
        <v>62</v>
      </c>
      <c r="H10" s="95"/>
    </row>
    <row r="11" spans="1:11" s="8" customFormat="1" ht="20.100000000000001" customHeight="1">
      <c r="A11" s="9" t="s">
        <v>12</v>
      </c>
      <c r="B11" s="10" t="s">
        <v>13</v>
      </c>
      <c r="C11" s="98" t="s">
        <v>14</v>
      </c>
      <c r="D11" s="99"/>
      <c r="E11" s="9" t="s">
        <v>15</v>
      </c>
      <c r="F11" s="9" t="s">
        <v>16</v>
      </c>
      <c r="G11" s="10" t="s">
        <v>17</v>
      </c>
      <c r="H11" s="10" t="s">
        <v>18</v>
      </c>
    </row>
    <row r="12" spans="1:11" s="8" customFormat="1" ht="20.100000000000001" customHeight="1">
      <c r="A12" s="11"/>
      <c r="B12" s="12" t="s">
        <v>7</v>
      </c>
      <c r="C12" s="13"/>
      <c r="D12" s="14"/>
      <c r="E12" s="15">
        <f>E13+E17</f>
        <v>10894433</v>
      </c>
      <c r="F12" s="15">
        <f>F13</f>
        <v>10894433</v>
      </c>
      <c r="G12" s="15">
        <f>G17</f>
        <v>0</v>
      </c>
      <c r="H12" s="42"/>
      <c r="I12" s="41">
        <f>'[1]Thang 10_3GV mới'!$T$15</f>
        <v>10894433</v>
      </c>
      <c r="J12" s="41">
        <f>E12-I12</f>
        <v>0</v>
      </c>
      <c r="K12" s="41"/>
    </row>
    <row r="13" spans="1:11" s="8" customFormat="1" ht="20.100000000000001" customHeight="1">
      <c r="A13" s="15" t="s">
        <v>19</v>
      </c>
      <c r="B13" s="16" t="s">
        <v>20</v>
      </c>
      <c r="C13" s="13"/>
      <c r="D13" s="14"/>
      <c r="E13" s="15">
        <f>F13</f>
        <v>10894433</v>
      </c>
      <c r="F13" s="15">
        <f>SUM(F14:F16)</f>
        <v>10894433</v>
      </c>
      <c r="G13" s="33"/>
      <c r="H13" s="43"/>
      <c r="I13" s="41"/>
      <c r="J13" s="41"/>
      <c r="K13" s="41"/>
    </row>
    <row r="14" spans="1:11">
      <c r="A14" s="11">
        <v>1</v>
      </c>
      <c r="B14" s="19" t="s">
        <v>141</v>
      </c>
      <c r="C14" s="20">
        <v>105872312894</v>
      </c>
      <c r="D14" s="14" t="s">
        <v>71</v>
      </c>
      <c r="E14" s="11">
        <f>F14</f>
        <v>3984260</v>
      </c>
      <c r="F14" s="22">
        <f>'[1]Thang 10_3GV mới'!$T$11</f>
        <v>3984260</v>
      </c>
      <c r="G14" s="11"/>
      <c r="H14" s="42"/>
      <c r="I14" s="29"/>
    </row>
    <row r="15" spans="1:11" ht="18" customHeight="1">
      <c r="A15" s="11">
        <v>2</v>
      </c>
      <c r="B15" s="19" t="s">
        <v>142</v>
      </c>
      <c r="C15" s="20">
        <v>104872340964</v>
      </c>
      <c r="D15" s="14" t="s">
        <v>71</v>
      </c>
      <c r="E15" s="11">
        <f t="shared" ref="E15:E16" si="0">F15</f>
        <v>3553948.0000000005</v>
      </c>
      <c r="F15" s="22">
        <f>'[1]Thang 10_3GV mới'!$T$12</f>
        <v>3553948.0000000005</v>
      </c>
      <c r="G15" s="11"/>
      <c r="H15" s="42"/>
      <c r="I15" s="29"/>
    </row>
    <row r="16" spans="1:11" ht="18" customHeight="1">
      <c r="A16" s="11">
        <v>3</v>
      </c>
      <c r="B16" s="19" t="s">
        <v>143</v>
      </c>
      <c r="C16" s="20">
        <v>106872340911</v>
      </c>
      <c r="D16" s="14" t="s">
        <v>71</v>
      </c>
      <c r="E16" s="11">
        <f t="shared" si="0"/>
        <v>3356225</v>
      </c>
      <c r="F16" s="21">
        <f>'[1]Thang 10_3GV mới'!$T$13</f>
        <v>3356225</v>
      </c>
      <c r="G16" s="11"/>
      <c r="H16" s="42"/>
      <c r="I16" s="29"/>
    </row>
    <row r="17" spans="1:10" ht="20.100000000000001" customHeight="1">
      <c r="A17" s="15" t="s">
        <v>52</v>
      </c>
      <c r="B17" s="16" t="s">
        <v>106</v>
      </c>
      <c r="C17" s="13"/>
      <c r="D17" s="14"/>
      <c r="E17" s="15">
        <f>G17</f>
        <v>0</v>
      </c>
      <c r="F17" s="15"/>
      <c r="G17" s="23">
        <f>SUM(G18:G19)</f>
        <v>0</v>
      </c>
      <c r="H17" s="44"/>
    </row>
    <row r="18" spans="1:10">
      <c r="A18" s="11"/>
      <c r="B18" s="18"/>
      <c r="C18" s="20"/>
      <c r="D18" s="14"/>
      <c r="E18" s="22"/>
      <c r="F18" s="22"/>
      <c r="G18" s="22"/>
      <c r="H18" s="45"/>
    </row>
    <row r="19" spans="1:10">
      <c r="A19" s="11"/>
      <c r="B19" s="19"/>
      <c r="C19" s="20"/>
      <c r="D19" s="14"/>
      <c r="E19" s="21"/>
      <c r="F19" s="21"/>
      <c r="G19" s="21"/>
      <c r="H19" s="46"/>
      <c r="I19" s="29"/>
    </row>
    <row r="20" spans="1:10" ht="20.100000000000001" customHeight="1">
      <c r="A20" s="24"/>
      <c r="B20" s="25"/>
      <c r="C20" s="26"/>
      <c r="D20" s="27"/>
      <c r="E20" s="24"/>
      <c r="F20" s="24"/>
      <c r="G20" s="24"/>
      <c r="H20" s="47"/>
      <c r="I20" s="29"/>
      <c r="J20" s="29"/>
    </row>
    <row r="21" spans="1:10" ht="20.100000000000001" customHeight="1">
      <c r="A21" s="28"/>
      <c r="B21" s="100" t="s">
        <v>146</v>
      </c>
      <c r="C21" s="100"/>
      <c r="D21" s="100"/>
      <c r="E21" s="100"/>
      <c r="F21" s="100"/>
      <c r="G21" s="100"/>
      <c r="H21" s="100"/>
      <c r="I21" s="41"/>
      <c r="J21" s="29"/>
    </row>
    <row r="22" spans="1:10" ht="20.100000000000001" customHeight="1">
      <c r="A22" s="28"/>
      <c r="B22" s="30" t="s">
        <v>57</v>
      </c>
      <c r="C22" s="31"/>
      <c r="D22" s="31"/>
      <c r="E22" s="31"/>
      <c r="F22" s="31"/>
      <c r="G22" s="29"/>
    </row>
    <row r="23" spans="1:10" ht="20.100000000000001" customHeight="1">
      <c r="A23" s="28"/>
      <c r="B23" s="101" t="s">
        <v>145</v>
      </c>
      <c r="C23" s="101"/>
      <c r="D23" s="101"/>
      <c r="E23" s="101"/>
      <c r="F23" s="101"/>
      <c r="G23" s="101"/>
      <c r="H23" s="101"/>
    </row>
    <row r="24" spans="1:10">
      <c r="A24" s="28"/>
      <c r="B24" s="31"/>
      <c r="C24" s="31"/>
      <c r="D24" s="31"/>
      <c r="E24" s="31"/>
      <c r="F24" s="102" t="s">
        <v>147</v>
      </c>
      <c r="G24" s="102"/>
      <c r="H24" s="102"/>
    </row>
    <row r="25" spans="1:10" ht="20.100000000000001" customHeight="1">
      <c r="A25" s="103" t="s">
        <v>59</v>
      </c>
      <c r="B25" s="103"/>
      <c r="C25" s="103" t="s">
        <v>60</v>
      </c>
      <c r="D25" s="103"/>
      <c r="E25" s="103"/>
      <c r="F25" s="103" t="s">
        <v>55</v>
      </c>
      <c r="G25" s="103"/>
      <c r="H25" s="103"/>
    </row>
    <row r="26" spans="1:10" ht="20.100000000000001" customHeight="1"/>
    <row r="27" spans="1:10" ht="20.100000000000001" customHeight="1"/>
    <row r="28" spans="1:10" ht="20.100000000000001" customHeight="1"/>
    <row r="29" spans="1:10" ht="20.100000000000001" customHeight="1">
      <c r="A29" s="103" t="s">
        <v>24</v>
      </c>
      <c r="B29" s="103"/>
      <c r="C29" s="103" t="s">
        <v>24</v>
      </c>
      <c r="D29" s="103"/>
      <c r="E29" s="103"/>
      <c r="F29" s="103" t="s">
        <v>21</v>
      </c>
      <c r="G29" s="103"/>
      <c r="H29" s="103"/>
    </row>
    <row r="30" spans="1:10" ht="20.100000000000001" customHeight="1">
      <c r="B30" s="80"/>
      <c r="C30" s="80"/>
      <c r="D30" s="80"/>
      <c r="E30" s="80"/>
      <c r="F30" s="80"/>
      <c r="G30" s="80"/>
      <c r="H30" s="80"/>
    </row>
    <row r="31" spans="1:10" ht="20.100000000000001" customHeight="1">
      <c r="A31" s="103" t="s">
        <v>63</v>
      </c>
      <c r="B31" s="103"/>
      <c r="C31" s="103"/>
      <c r="D31" s="103"/>
      <c r="E31" s="103"/>
      <c r="F31" s="103"/>
      <c r="G31" s="103"/>
      <c r="H31" s="103"/>
    </row>
    <row r="32" spans="1:10" ht="20.100000000000001" customHeight="1">
      <c r="E32" s="104" t="s">
        <v>69</v>
      </c>
      <c r="F32" s="104"/>
      <c r="G32" s="104"/>
      <c r="H32" s="104"/>
    </row>
    <row r="33" spans="2:8" ht="20.100000000000001" customHeight="1">
      <c r="B33" s="103" t="s">
        <v>66</v>
      </c>
      <c r="C33" s="103"/>
      <c r="D33" s="103"/>
      <c r="E33" s="103" t="s">
        <v>64</v>
      </c>
      <c r="F33" s="103"/>
      <c r="G33" s="103"/>
      <c r="H33" s="103"/>
    </row>
    <row r="34" spans="2:8" ht="20.100000000000001" customHeight="1">
      <c r="E34" s="103" t="s">
        <v>65</v>
      </c>
      <c r="F34" s="103"/>
      <c r="G34" s="103"/>
      <c r="H34" s="103"/>
    </row>
    <row r="35" spans="2:8" ht="20.100000000000001" customHeight="1"/>
    <row r="36" spans="2:8" ht="20.100000000000001" customHeight="1"/>
  </sheetData>
  <mergeCells count="28">
    <mergeCell ref="B7:H7"/>
    <mergeCell ref="A1:H1"/>
    <mergeCell ref="A2:H2"/>
    <mergeCell ref="B4:F4"/>
    <mergeCell ref="B5:F5"/>
    <mergeCell ref="B6:H6"/>
    <mergeCell ref="G8:H8"/>
    <mergeCell ref="A9:A10"/>
    <mergeCell ref="B9:B10"/>
    <mergeCell ref="C9:D9"/>
    <mergeCell ref="E9:E10"/>
    <mergeCell ref="F9:G9"/>
    <mergeCell ref="H9:H10"/>
    <mergeCell ref="C11:D11"/>
    <mergeCell ref="B21:H21"/>
    <mergeCell ref="B23:H23"/>
    <mergeCell ref="F24:H24"/>
    <mergeCell ref="A25:B25"/>
    <mergeCell ref="C25:E25"/>
    <mergeCell ref="F25:H25"/>
    <mergeCell ref="E34:H34"/>
    <mergeCell ref="A29:B29"/>
    <mergeCell ref="C29:E29"/>
    <mergeCell ref="F29:H29"/>
    <mergeCell ref="A31:H31"/>
    <mergeCell ref="E32:H32"/>
    <mergeCell ref="B33:D33"/>
    <mergeCell ref="E33:H33"/>
  </mergeCells>
  <pageMargins left="0.19685039370078741" right="0.23622047244094491" top="0.47244094488188981" bottom="0.47244094488188981" header="0.31496062992125984" footer="0.31496062992125984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64"/>
  <sheetViews>
    <sheetView topLeftCell="A7" workbookViewId="0">
      <selection activeCell="H14" sqref="H14"/>
    </sheetView>
  </sheetViews>
  <sheetFormatPr defaultRowHeight="15"/>
  <cols>
    <col min="1" max="1" width="3.625" style="1" customWidth="1"/>
    <col min="2" max="2" width="19" style="1" customWidth="1"/>
    <col min="3" max="3" width="12.125" style="1" customWidth="1"/>
    <col min="4" max="4" width="17.25" style="1" bestFit="1" customWidth="1"/>
    <col min="5" max="5" width="11.125" style="1" customWidth="1"/>
    <col min="6" max="6" width="13.5" style="1" customWidth="1"/>
    <col min="7" max="7" width="8.625" style="1" customWidth="1"/>
    <col min="8" max="8" width="8" style="1" customWidth="1"/>
    <col min="9" max="9" width="10.875" style="1" bestFit="1" customWidth="1"/>
    <col min="10" max="10" width="10.5" style="1" bestFit="1" customWidth="1"/>
    <col min="11" max="11" width="10.875" style="1" bestFit="1" customWidth="1"/>
    <col min="12" max="16384" width="9" style="1"/>
  </cols>
  <sheetData>
    <row r="1" spans="1:11" ht="23.25" customHeight="1">
      <c r="A1" s="88" t="s">
        <v>0</v>
      </c>
      <c r="B1" s="88"/>
      <c r="C1" s="88"/>
      <c r="D1" s="88"/>
      <c r="E1" s="88"/>
      <c r="F1" s="88"/>
      <c r="G1" s="88"/>
      <c r="H1" s="88"/>
    </row>
    <row r="2" spans="1:11" ht="20.100000000000001" customHeight="1">
      <c r="A2" s="89" t="s">
        <v>122</v>
      </c>
      <c r="B2" s="89"/>
      <c r="C2" s="89"/>
      <c r="D2" s="89"/>
      <c r="E2" s="89"/>
      <c r="F2" s="89"/>
      <c r="G2" s="89"/>
      <c r="H2" s="89"/>
    </row>
    <row r="3" spans="1:11" ht="20.100000000000001" customHeight="1">
      <c r="A3" s="72"/>
      <c r="B3" s="36" t="s">
        <v>74</v>
      </c>
      <c r="D3" s="36" t="s">
        <v>75</v>
      </c>
      <c r="E3" s="35"/>
      <c r="F3" s="35"/>
      <c r="G3" s="35"/>
      <c r="H3" s="35"/>
    </row>
    <row r="4" spans="1:11" ht="20.100000000000001" customHeight="1">
      <c r="A4" s="72"/>
      <c r="B4" s="90" t="s">
        <v>2</v>
      </c>
      <c r="C4" s="90"/>
      <c r="D4" s="90"/>
      <c r="E4" s="90"/>
      <c r="F4" s="90"/>
    </row>
    <row r="5" spans="1:11" ht="20.100000000000001" customHeight="1">
      <c r="A5" s="72"/>
      <c r="B5" s="90" t="s">
        <v>3</v>
      </c>
      <c r="C5" s="90"/>
      <c r="D5" s="90"/>
      <c r="E5" s="90"/>
      <c r="F5" s="90"/>
    </row>
    <row r="6" spans="1:11" ht="20.100000000000001" customHeight="1">
      <c r="A6" s="72"/>
      <c r="B6" s="90" t="s">
        <v>72</v>
      </c>
      <c r="C6" s="90"/>
      <c r="D6" s="90"/>
      <c r="E6" s="90"/>
      <c r="F6" s="90"/>
      <c r="G6" s="90"/>
      <c r="H6" s="90"/>
    </row>
    <row r="7" spans="1:11" ht="20.100000000000001" customHeight="1">
      <c r="A7" s="72"/>
      <c r="B7" s="105" t="s">
        <v>116</v>
      </c>
      <c r="C7" s="105"/>
      <c r="D7" s="105"/>
      <c r="E7" s="105"/>
      <c r="F7" s="105"/>
      <c r="G7" s="105"/>
      <c r="H7" s="105"/>
    </row>
    <row r="8" spans="1:11">
      <c r="A8" s="72"/>
      <c r="B8" s="3"/>
      <c r="C8" s="4"/>
      <c r="D8" s="4"/>
      <c r="E8" s="4"/>
      <c r="G8" s="91" t="s">
        <v>67</v>
      </c>
      <c r="H8" s="91"/>
    </row>
    <row r="9" spans="1:11" ht="18.75" customHeight="1">
      <c r="A9" s="92" t="s">
        <v>4</v>
      </c>
      <c r="B9" s="92" t="s">
        <v>5</v>
      </c>
      <c r="C9" s="93" t="s">
        <v>6</v>
      </c>
      <c r="D9" s="93"/>
      <c r="E9" s="94" t="s">
        <v>7</v>
      </c>
      <c r="F9" s="96" t="s">
        <v>68</v>
      </c>
      <c r="G9" s="97"/>
      <c r="H9" s="94" t="s">
        <v>9</v>
      </c>
    </row>
    <row r="10" spans="1:11" s="8" customFormat="1" ht="59.25" customHeight="1">
      <c r="A10" s="92"/>
      <c r="B10" s="92"/>
      <c r="C10" s="70" t="s">
        <v>10</v>
      </c>
      <c r="D10" s="6" t="s">
        <v>11</v>
      </c>
      <c r="E10" s="95"/>
      <c r="F10" s="71" t="s">
        <v>8</v>
      </c>
      <c r="G10" s="71" t="s">
        <v>62</v>
      </c>
      <c r="H10" s="95"/>
    </row>
    <row r="11" spans="1:11" s="8" customFormat="1" ht="20.100000000000001" customHeight="1">
      <c r="A11" s="9" t="s">
        <v>12</v>
      </c>
      <c r="B11" s="10" t="s">
        <v>13</v>
      </c>
      <c r="C11" s="98" t="s">
        <v>14</v>
      </c>
      <c r="D11" s="99"/>
      <c r="E11" s="9" t="s">
        <v>15</v>
      </c>
      <c r="F11" s="9" t="s">
        <v>16</v>
      </c>
      <c r="G11" s="10" t="s">
        <v>17</v>
      </c>
      <c r="H11" s="10" t="s">
        <v>18</v>
      </c>
    </row>
    <row r="12" spans="1:11" s="8" customFormat="1" ht="20.100000000000001" customHeight="1">
      <c r="A12" s="11"/>
      <c r="B12" s="12" t="s">
        <v>7</v>
      </c>
      <c r="C12" s="13"/>
      <c r="D12" s="14"/>
      <c r="E12" s="15">
        <f>E13+E44</f>
        <v>291623105.95189995</v>
      </c>
      <c r="F12" s="15">
        <f>F13</f>
        <v>285483405.95189995</v>
      </c>
      <c r="G12" s="15">
        <f>G44</f>
        <v>6139700</v>
      </c>
      <c r="H12" s="42"/>
      <c r="I12" s="41">
        <f>'[1]Thang 10'!$T$41</f>
        <v>285483405.95189995</v>
      </c>
      <c r="J12" s="41">
        <f>'[1]Thang 10'!$T$46</f>
        <v>6139700</v>
      </c>
      <c r="K12" s="41">
        <f>'[1]Thang 10'!$T$47</f>
        <v>291623105.95189995</v>
      </c>
    </row>
    <row r="13" spans="1:11" s="8" customFormat="1" ht="20.100000000000001" customHeight="1">
      <c r="A13" s="15" t="s">
        <v>19</v>
      </c>
      <c r="B13" s="16" t="s">
        <v>20</v>
      </c>
      <c r="C13" s="13"/>
      <c r="D13" s="14"/>
      <c r="E13" s="15">
        <f>F13</f>
        <v>285483405.95189995</v>
      </c>
      <c r="F13" s="15">
        <f>SUM(F14:F43)</f>
        <v>285483405.95189995</v>
      </c>
      <c r="G13" s="33"/>
      <c r="H13" s="43"/>
      <c r="I13" s="41">
        <f>F12-I12</f>
        <v>0</v>
      </c>
      <c r="J13" s="41">
        <f>G12-J12</f>
        <v>0</v>
      </c>
      <c r="K13" s="41">
        <f>E12-K12</f>
        <v>0</v>
      </c>
    </row>
    <row r="14" spans="1:11" ht="33.75">
      <c r="A14" s="11">
        <v>1</v>
      </c>
      <c r="B14" s="18" t="s">
        <v>21</v>
      </c>
      <c r="C14" s="13">
        <v>108006529485</v>
      </c>
      <c r="D14" s="14" t="s">
        <v>71</v>
      </c>
      <c r="E14" s="11">
        <f>F14</f>
        <v>14901450.664000001</v>
      </c>
      <c r="F14" s="11">
        <f>'[1]Thang 10'!$T$12</f>
        <v>14901450.664000001</v>
      </c>
      <c r="G14" s="11"/>
      <c r="H14" s="42" t="s">
        <v>124</v>
      </c>
      <c r="I14" s="29">
        <f>F14-'Thang 9'!F14</f>
        <v>77252.700500000268</v>
      </c>
    </row>
    <row r="15" spans="1:11" ht="33.75">
      <c r="A15" s="11">
        <v>2</v>
      </c>
      <c r="B15" s="19" t="s">
        <v>22</v>
      </c>
      <c r="C15" s="20">
        <v>109005991338</v>
      </c>
      <c r="D15" s="14" t="s">
        <v>71</v>
      </c>
      <c r="E15" s="11">
        <f t="shared" ref="E15:E43" si="0">F15</f>
        <v>15172671.400600001</v>
      </c>
      <c r="F15" s="21">
        <f>'[1]Thang 10'!$T$13</f>
        <v>15172671.400600001</v>
      </c>
      <c r="G15" s="11"/>
      <c r="H15" s="42" t="s">
        <v>125</v>
      </c>
      <c r="I15" s="29">
        <f>F15-'Thang 9'!F15</f>
        <v>125427.35070000403</v>
      </c>
    </row>
    <row r="16" spans="1:11" ht="20.100000000000001" customHeight="1">
      <c r="A16" s="11">
        <v>3</v>
      </c>
      <c r="B16" s="19" t="s">
        <v>23</v>
      </c>
      <c r="C16" s="20">
        <v>109003780908</v>
      </c>
      <c r="D16" s="14" t="s">
        <v>71</v>
      </c>
      <c r="E16" s="11">
        <f t="shared" si="0"/>
        <v>7617428.3200000012</v>
      </c>
      <c r="F16" s="21">
        <f>'[1]Thang 10'!$T$14</f>
        <v>7617428.3200000012</v>
      </c>
      <c r="G16" s="11"/>
      <c r="H16" s="42"/>
      <c r="I16" s="29">
        <f>F16-'Thang 9'!F16</f>
        <v>0</v>
      </c>
    </row>
    <row r="17" spans="1:9" ht="45">
      <c r="A17" s="11">
        <v>4</v>
      </c>
      <c r="B17" s="19" t="s">
        <v>25</v>
      </c>
      <c r="C17" s="20">
        <v>109005991341</v>
      </c>
      <c r="D17" s="14" t="s">
        <v>71</v>
      </c>
      <c r="E17" s="11">
        <f t="shared" si="0"/>
        <v>14236786.0702</v>
      </c>
      <c r="F17" s="21">
        <f>'[1]Thang 10'!$T$15</f>
        <v>14236786.0702</v>
      </c>
      <c r="G17" s="11"/>
      <c r="H17" s="42" t="s">
        <v>126</v>
      </c>
      <c r="I17" s="29">
        <f>F17-'Thang 9'!F17</f>
        <v>196486.89599999972</v>
      </c>
    </row>
    <row r="18" spans="1:9" ht="45">
      <c r="A18" s="11">
        <v>5</v>
      </c>
      <c r="B18" s="19" t="s">
        <v>27</v>
      </c>
      <c r="C18" s="20">
        <v>107005991343</v>
      </c>
      <c r="D18" s="14" t="s">
        <v>71</v>
      </c>
      <c r="E18" s="11">
        <f t="shared" si="0"/>
        <v>14094666.979600001</v>
      </c>
      <c r="F18" s="21">
        <f>'[1]Thang 10'!$T$16</f>
        <v>14094666.979600001</v>
      </c>
      <c r="G18" s="11"/>
      <c r="H18" s="42" t="s">
        <v>127</v>
      </c>
      <c r="I18" s="29">
        <f>F18-'Thang 9'!F18</f>
        <v>195158.68020000122</v>
      </c>
    </row>
    <row r="19" spans="1:9" ht="33.75">
      <c r="A19" s="11">
        <v>6</v>
      </c>
      <c r="B19" s="19" t="s">
        <v>28</v>
      </c>
      <c r="C19" s="20">
        <v>106005991344</v>
      </c>
      <c r="D19" s="14" t="s">
        <v>71</v>
      </c>
      <c r="E19" s="11">
        <f t="shared" si="0"/>
        <v>13775409.1645</v>
      </c>
      <c r="F19" s="21">
        <f>'[1]Thang 10'!$T$17</f>
        <v>13775409.1645</v>
      </c>
      <c r="G19" s="11"/>
      <c r="H19" s="42" t="s">
        <v>128</v>
      </c>
      <c r="I19" s="29">
        <f>F19-'Thang 9'!F19</f>
        <v>69731.329499999061</v>
      </c>
    </row>
    <row r="20" spans="1:9" ht="45">
      <c r="A20" s="11">
        <v>7</v>
      </c>
      <c r="B20" s="19" t="s">
        <v>29</v>
      </c>
      <c r="C20" s="20">
        <v>108005991339</v>
      </c>
      <c r="D20" s="14" t="s">
        <v>71</v>
      </c>
      <c r="E20" s="11">
        <f t="shared" si="0"/>
        <v>13984603.153000003</v>
      </c>
      <c r="F20" s="21">
        <f>'[1]Thang 10'!$T$18</f>
        <v>13984603.153000003</v>
      </c>
      <c r="G20" s="11"/>
      <c r="H20" s="42" t="s">
        <v>129</v>
      </c>
      <c r="I20" s="29">
        <f>F20-'Thang 9'!F20</f>
        <v>696868.08300000243</v>
      </c>
    </row>
    <row r="21" spans="1:9" ht="33.75">
      <c r="A21" s="11">
        <v>8</v>
      </c>
      <c r="B21" s="19" t="s">
        <v>30</v>
      </c>
      <c r="C21" s="20">
        <v>101005991349</v>
      </c>
      <c r="D21" s="14" t="s">
        <v>71</v>
      </c>
      <c r="E21" s="11">
        <f t="shared" si="0"/>
        <v>13154913.490000002</v>
      </c>
      <c r="F21" s="21">
        <f>'[1]Thang 10'!$T$19</f>
        <v>13154913.490000002</v>
      </c>
      <c r="G21" s="11"/>
      <c r="H21" s="42" t="s">
        <v>130</v>
      </c>
      <c r="I21" s="29">
        <f>F21-'Thang 9'!F21</f>
        <v>66410.790000002831</v>
      </c>
    </row>
    <row r="22" spans="1:9" ht="20.100000000000001" customHeight="1">
      <c r="A22" s="11">
        <v>9</v>
      </c>
      <c r="B22" s="18" t="s">
        <v>31</v>
      </c>
      <c r="C22" s="20">
        <v>102005991350</v>
      </c>
      <c r="D22" s="14" t="s">
        <v>71</v>
      </c>
      <c r="E22" s="11">
        <f>F22</f>
        <v>13438852.359999999</v>
      </c>
      <c r="F22" s="21">
        <f>'[1]Thang 10'!$T$20</f>
        <v>13438852.359999999</v>
      </c>
      <c r="G22" s="11"/>
      <c r="H22" s="42"/>
      <c r="I22" s="29">
        <f>F22-'Thang 9'!F22</f>
        <v>0</v>
      </c>
    </row>
    <row r="23" spans="1:9" ht="20.100000000000001" customHeight="1">
      <c r="A23" s="11">
        <v>10</v>
      </c>
      <c r="B23" s="19" t="s">
        <v>32</v>
      </c>
      <c r="C23" s="20">
        <v>109005991353</v>
      </c>
      <c r="D23" s="14" t="s">
        <v>71</v>
      </c>
      <c r="E23" s="11">
        <f t="shared" si="0"/>
        <v>12930637.944999998</v>
      </c>
      <c r="F23" s="21">
        <f>'[1]Thang 10'!$T$21</f>
        <v>12930637.944999998</v>
      </c>
      <c r="G23" s="11"/>
      <c r="H23" s="42"/>
      <c r="I23" s="29">
        <f>F23-'Thang 9'!F23</f>
        <v>0</v>
      </c>
    </row>
    <row r="24" spans="1:9" ht="20.100000000000001" customHeight="1">
      <c r="A24" s="11">
        <v>11</v>
      </c>
      <c r="B24" s="19" t="s">
        <v>33</v>
      </c>
      <c r="C24" s="20">
        <v>108005991354</v>
      </c>
      <c r="D24" s="14" t="s">
        <v>71</v>
      </c>
      <c r="E24" s="11">
        <f t="shared" si="0"/>
        <v>8199458.0800000001</v>
      </c>
      <c r="F24" s="21">
        <f>'[1]Thang 10'!$T$22</f>
        <v>8199458.0800000001</v>
      </c>
      <c r="G24" s="11"/>
      <c r="H24" s="42"/>
      <c r="I24" s="29">
        <f>F24-'Thang 9'!F24</f>
        <v>0</v>
      </c>
    </row>
    <row r="25" spans="1:9" ht="20.100000000000001" customHeight="1">
      <c r="A25" s="11">
        <v>12</v>
      </c>
      <c r="B25" s="19" t="s">
        <v>34</v>
      </c>
      <c r="C25" s="20">
        <v>108005991366</v>
      </c>
      <c r="D25" s="14" t="s">
        <v>71</v>
      </c>
      <c r="E25" s="11">
        <f t="shared" si="0"/>
        <v>8938188.1600000001</v>
      </c>
      <c r="F25" s="22">
        <f>'[1]Thang 10'!$T$23</f>
        <v>8938188.1600000001</v>
      </c>
      <c r="G25" s="11"/>
      <c r="H25" s="42"/>
      <c r="I25" s="29">
        <f>F25-'Thang 9'!F25</f>
        <v>0</v>
      </c>
    </row>
    <row r="26" spans="1:9" ht="33.75">
      <c r="A26" s="11">
        <v>13</v>
      </c>
      <c r="B26" s="19" t="s">
        <v>35</v>
      </c>
      <c r="C26" s="20">
        <v>103005991359</v>
      </c>
      <c r="D26" s="14" t="s">
        <v>71</v>
      </c>
      <c r="E26" s="11">
        <f t="shared" si="0"/>
        <v>11345575.200000001</v>
      </c>
      <c r="F26" s="22">
        <f>'[1]Thang 10'!$T$24</f>
        <v>11345575.200000001</v>
      </c>
      <c r="G26" s="11"/>
      <c r="H26" s="42" t="s">
        <v>131</v>
      </c>
      <c r="I26" s="29">
        <f>F26-'Thang 9'!F26</f>
        <v>60276.459999999031</v>
      </c>
    </row>
    <row r="27" spans="1:9" ht="21" customHeight="1">
      <c r="A27" s="11">
        <v>14</v>
      </c>
      <c r="B27" s="19" t="s">
        <v>36</v>
      </c>
      <c r="C27" s="20">
        <v>107005991367</v>
      </c>
      <c r="D27" s="14" t="s">
        <v>71</v>
      </c>
      <c r="E27" s="11">
        <f t="shared" si="0"/>
        <v>2972550</v>
      </c>
      <c r="F27" s="22">
        <f>'[1]Thang 10'!$T$25</f>
        <v>2972550</v>
      </c>
      <c r="G27" s="11"/>
      <c r="H27" s="42"/>
      <c r="I27" s="29">
        <f>F27-'Thang 9'!F27</f>
        <v>0</v>
      </c>
    </row>
    <row r="28" spans="1:9" ht="45">
      <c r="A28" s="11">
        <v>15</v>
      </c>
      <c r="B28" s="19" t="s">
        <v>37</v>
      </c>
      <c r="C28" s="20">
        <v>102005991362</v>
      </c>
      <c r="D28" s="14" t="s">
        <v>71</v>
      </c>
      <c r="E28" s="11">
        <f t="shared" si="0"/>
        <v>8310924.9800000004</v>
      </c>
      <c r="F28" s="22">
        <f>'[1]Thang 10'!$T$26</f>
        <v>8310924.9800000004</v>
      </c>
      <c r="G28" s="11"/>
      <c r="H28" s="42" t="s">
        <v>132</v>
      </c>
      <c r="I28" s="29">
        <f>F28-'Thang 9'!F28</f>
        <v>742633.13500000071</v>
      </c>
    </row>
    <row r="29" spans="1:9" ht="45">
      <c r="A29" s="11">
        <v>16</v>
      </c>
      <c r="B29" s="19" t="s">
        <v>38</v>
      </c>
      <c r="C29" s="20">
        <v>104006106095</v>
      </c>
      <c r="D29" s="14" t="s">
        <v>71</v>
      </c>
      <c r="E29" s="11">
        <f t="shared" si="0"/>
        <v>8310924.9800000004</v>
      </c>
      <c r="F29" s="22">
        <f>'[1]Thang 10'!$T$27</f>
        <v>8310924.9800000004</v>
      </c>
      <c r="G29" s="11"/>
      <c r="H29" s="42" t="s">
        <v>132</v>
      </c>
      <c r="I29" s="29">
        <f>F29-'Thang 9'!F29</f>
        <v>742633.13500000071</v>
      </c>
    </row>
    <row r="30" spans="1:9" ht="20.100000000000001" customHeight="1">
      <c r="A30" s="11">
        <v>17</v>
      </c>
      <c r="B30" s="19" t="s">
        <v>39</v>
      </c>
      <c r="C30" s="20">
        <v>100006106099</v>
      </c>
      <c r="D30" s="14" t="s">
        <v>71</v>
      </c>
      <c r="E30" s="11">
        <f t="shared" si="0"/>
        <v>8221843.8399999999</v>
      </c>
      <c r="F30" s="22">
        <f>'[1]Thang 10'!$T$28</f>
        <v>8221843.8399999999</v>
      </c>
      <c r="G30" s="11"/>
      <c r="H30" s="42"/>
      <c r="I30" s="29">
        <f>F30-'Thang 9'!F30</f>
        <v>0</v>
      </c>
    </row>
    <row r="31" spans="1:9" ht="33.75">
      <c r="A31" s="11">
        <v>18</v>
      </c>
      <c r="B31" s="19" t="s">
        <v>40</v>
      </c>
      <c r="C31" s="20">
        <v>106005727278</v>
      </c>
      <c r="D31" s="14" t="s">
        <v>71</v>
      </c>
      <c r="E31" s="11">
        <f t="shared" si="0"/>
        <v>7568291.8449999997</v>
      </c>
      <c r="F31" s="22">
        <f>'[1]Thang 10'!$T$29</f>
        <v>7568291.8449999997</v>
      </c>
      <c r="G31" s="11"/>
      <c r="H31" s="42" t="s">
        <v>133</v>
      </c>
      <c r="I31" s="29">
        <f>F31-'Thang 9'!F31</f>
        <v>40406.564999999478</v>
      </c>
    </row>
    <row r="32" spans="1:9" ht="20.100000000000001" customHeight="1">
      <c r="A32" s="11">
        <v>19</v>
      </c>
      <c r="B32" s="19" t="s">
        <v>41</v>
      </c>
      <c r="C32" s="20">
        <v>103001625901</v>
      </c>
      <c r="D32" s="14" t="s">
        <v>71</v>
      </c>
      <c r="E32" s="11">
        <f t="shared" si="0"/>
        <v>11774479.150000002</v>
      </c>
      <c r="F32" s="22">
        <f>'[1]Thang 10'!$T$30</f>
        <v>11774479.150000002</v>
      </c>
      <c r="G32" s="11"/>
      <c r="H32" s="42"/>
      <c r="I32" s="29">
        <f>F32-'Thang 9'!F32</f>
        <v>0</v>
      </c>
    </row>
    <row r="33" spans="1:10" ht="20.100000000000001" customHeight="1">
      <c r="A33" s="11">
        <v>20</v>
      </c>
      <c r="B33" s="19" t="s">
        <v>42</v>
      </c>
      <c r="C33" s="20">
        <v>108001625985</v>
      </c>
      <c r="D33" s="14" t="s">
        <v>71</v>
      </c>
      <c r="E33" s="11">
        <f t="shared" si="0"/>
        <v>7406665.5850000009</v>
      </c>
      <c r="F33" s="22">
        <f>'[1]Thang 10'!$T$31</f>
        <v>7406665.5850000009</v>
      </c>
      <c r="G33" s="11"/>
      <c r="H33" s="42"/>
      <c r="I33" s="29">
        <f>F33-'Thang 9'!F33</f>
        <v>0</v>
      </c>
    </row>
    <row r="34" spans="1:10" ht="20.100000000000001" customHeight="1">
      <c r="A34" s="11">
        <v>21</v>
      </c>
      <c r="B34" s="19" t="s">
        <v>43</v>
      </c>
      <c r="C34" s="20">
        <v>107002310309</v>
      </c>
      <c r="D34" s="14" t="s">
        <v>71</v>
      </c>
      <c r="E34" s="11">
        <f t="shared" si="0"/>
        <v>8604171.1349999979</v>
      </c>
      <c r="F34" s="22">
        <f>'[1]Thang 10'!$T$32</f>
        <v>8604171.1349999979</v>
      </c>
      <c r="G34" s="11"/>
      <c r="H34" s="42"/>
      <c r="I34" s="29">
        <f>F34-'Thang 9'!F34</f>
        <v>0</v>
      </c>
    </row>
    <row r="35" spans="1:10" ht="33.75">
      <c r="A35" s="11">
        <v>22</v>
      </c>
      <c r="B35" s="19" t="s">
        <v>44</v>
      </c>
      <c r="C35" s="20">
        <v>102002310317</v>
      </c>
      <c r="D35" s="14" t="s">
        <v>71</v>
      </c>
      <c r="E35" s="11">
        <f t="shared" si="0"/>
        <v>8221843.8399999999</v>
      </c>
      <c r="F35" s="22">
        <f>'[1]Thang 10'!$T$33</f>
        <v>8221843.8399999999</v>
      </c>
      <c r="G35" s="11"/>
      <c r="H35" s="42" t="s">
        <v>134</v>
      </c>
      <c r="I35" s="29">
        <f>F35-'Thang 9'!F35</f>
        <v>44540.570000000298</v>
      </c>
    </row>
    <row r="36" spans="1:10" ht="20.100000000000001" customHeight="1">
      <c r="A36" s="11">
        <v>23</v>
      </c>
      <c r="B36" s="19" t="s">
        <v>45</v>
      </c>
      <c r="C36" s="20">
        <v>109003327638</v>
      </c>
      <c r="D36" s="14" t="s">
        <v>71</v>
      </c>
      <c r="E36" s="11">
        <f t="shared" si="0"/>
        <v>8669559.040000001</v>
      </c>
      <c r="F36" s="22">
        <f>'[1]Thang 10'!$T$34</f>
        <v>8669559.040000001</v>
      </c>
      <c r="G36" s="11"/>
      <c r="H36" s="42"/>
      <c r="I36" s="29">
        <f>F36-'Thang 9'!F36</f>
        <v>4.0000000968575478E-2</v>
      </c>
    </row>
    <row r="37" spans="1:10" ht="20.100000000000001" customHeight="1">
      <c r="A37" s="11">
        <v>24</v>
      </c>
      <c r="B37" s="19" t="s">
        <v>46</v>
      </c>
      <c r="C37" s="20">
        <v>102001855205</v>
      </c>
      <c r="D37" s="14" t="s">
        <v>71</v>
      </c>
      <c r="E37" s="11"/>
      <c r="F37" s="22"/>
      <c r="G37" s="11"/>
      <c r="H37" s="42" t="s">
        <v>118</v>
      </c>
      <c r="I37" s="29"/>
    </row>
    <row r="38" spans="1:10" ht="20.100000000000001" customHeight="1">
      <c r="A38" s="11">
        <v>25</v>
      </c>
      <c r="B38" s="19" t="s">
        <v>47</v>
      </c>
      <c r="C38" s="20">
        <v>103869241002</v>
      </c>
      <c r="D38" s="14" t="s">
        <v>71</v>
      </c>
      <c r="E38" s="11">
        <f t="shared" si="0"/>
        <v>8221843.8399999999</v>
      </c>
      <c r="F38" s="22">
        <f>'[1]Thang 10'!$T$35</f>
        <v>8221843.8399999999</v>
      </c>
      <c r="G38" s="11"/>
      <c r="H38" s="42"/>
      <c r="I38" s="29">
        <f>F38-'Thang 9'!F38</f>
        <v>0</v>
      </c>
    </row>
    <row r="39" spans="1:10" ht="18.75" customHeight="1">
      <c r="A39" s="11">
        <v>26</v>
      </c>
      <c r="B39" s="19" t="s">
        <v>48</v>
      </c>
      <c r="C39" s="20">
        <v>106005605651</v>
      </c>
      <c r="D39" s="14" t="s">
        <v>71</v>
      </c>
      <c r="E39" s="11">
        <f t="shared" si="0"/>
        <v>8938188.1600000001</v>
      </c>
      <c r="F39" s="22">
        <f>'[1]Thang 10'!$T$36</f>
        <v>8938188.1600000001</v>
      </c>
      <c r="G39" s="11"/>
      <c r="H39" s="42"/>
      <c r="I39" s="29">
        <f>F39-'Thang 9'!F39</f>
        <v>0.16000000014901161</v>
      </c>
    </row>
    <row r="40" spans="1:10" ht="33.75">
      <c r="A40" s="11">
        <v>27</v>
      </c>
      <c r="B40" s="19" t="s">
        <v>49</v>
      </c>
      <c r="C40" s="20">
        <v>103871526371</v>
      </c>
      <c r="D40" s="14" t="s">
        <v>71</v>
      </c>
      <c r="E40" s="11">
        <f t="shared" si="0"/>
        <v>8938188.1600000001</v>
      </c>
      <c r="F40" s="22">
        <f>'[1]Thang 10'!$T$37</f>
        <v>8938188.1600000001</v>
      </c>
      <c r="G40" s="11"/>
      <c r="H40" s="42" t="s">
        <v>135</v>
      </c>
      <c r="I40" s="29">
        <f>F40-'Thang 9'!F40</f>
        <v>48807.929999999702</v>
      </c>
    </row>
    <row r="41" spans="1:10" ht="33.75">
      <c r="A41" s="11">
        <v>28</v>
      </c>
      <c r="B41" s="19" t="s">
        <v>50</v>
      </c>
      <c r="C41" s="20">
        <v>104870802054</v>
      </c>
      <c r="D41" s="14" t="s">
        <v>71</v>
      </c>
      <c r="E41" s="11">
        <f t="shared" si="0"/>
        <v>8266384.4100000001</v>
      </c>
      <c r="F41" s="22">
        <f>'[1]Thang 10'!$T$38</f>
        <v>8266384.4100000001</v>
      </c>
      <c r="G41" s="11"/>
      <c r="H41" s="42" t="s">
        <v>136</v>
      </c>
      <c r="I41" s="29">
        <f>F41-'Thang 9'!F41</f>
        <v>44540.570000000298</v>
      </c>
    </row>
    <row r="42" spans="1:10" ht="20.100000000000001" customHeight="1">
      <c r="A42" s="11">
        <v>29</v>
      </c>
      <c r="B42" s="19" t="s">
        <v>24</v>
      </c>
      <c r="C42" s="20">
        <v>106001859740</v>
      </c>
      <c r="D42" s="14" t="s">
        <v>71</v>
      </c>
      <c r="E42" s="11">
        <f t="shared" si="0"/>
        <v>4441243</v>
      </c>
      <c r="F42" s="21">
        <f>'[1]Thang 1'!$T$15</f>
        <v>4441243</v>
      </c>
      <c r="G42" s="11"/>
      <c r="H42" s="42"/>
      <c r="I42" s="29">
        <f>F42-'Thang 9'!F42</f>
        <v>0</v>
      </c>
    </row>
    <row r="43" spans="1:10" ht="20.100000000000001" customHeight="1">
      <c r="A43" s="11">
        <v>30</v>
      </c>
      <c r="B43" s="19" t="s">
        <v>51</v>
      </c>
      <c r="C43" s="20">
        <v>100005394813</v>
      </c>
      <c r="D43" s="14" t="s">
        <v>71</v>
      </c>
      <c r="E43" s="11">
        <f t="shared" si="0"/>
        <v>4825663</v>
      </c>
      <c r="F43" s="21">
        <f>'[1]Thang 1'!$T$43</f>
        <v>4825663</v>
      </c>
      <c r="G43" s="11"/>
      <c r="H43" s="42"/>
      <c r="I43" s="29">
        <f>F43-'Thang 9'!F43</f>
        <v>0</v>
      </c>
    </row>
    <row r="44" spans="1:10" ht="20.100000000000001" customHeight="1">
      <c r="A44" s="15" t="s">
        <v>52</v>
      </c>
      <c r="B44" s="16" t="s">
        <v>106</v>
      </c>
      <c r="C44" s="13"/>
      <c r="D44" s="14"/>
      <c r="E44" s="15">
        <f>G44</f>
        <v>6139700</v>
      </c>
      <c r="F44" s="15"/>
      <c r="G44" s="23">
        <f>SUM(G45:G46)</f>
        <v>6139700</v>
      </c>
      <c r="H44" s="44"/>
    </row>
    <row r="45" spans="1:10">
      <c r="A45" s="11">
        <v>1</v>
      </c>
      <c r="B45" s="18" t="s">
        <v>53</v>
      </c>
      <c r="C45" s="20">
        <v>102006204933</v>
      </c>
      <c r="D45" s="14" t="s">
        <v>71</v>
      </c>
      <c r="E45" s="22">
        <f>G45</f>
        <v>3069850</v>
      </c>
      <c r="F45" s="22"/>
      <c r="G45" s="22">
        <f>'[1]Thang 9'!$T$44</f>
        <v>3069850</v>
      </c>
      <c r="H45" s="45"/>
    </row>
    <row r="46" spans="1:10">
      <c r="A46" s="11">
        <v>2</v>
      </c>
      <c r="B46" s="19" t="s">
        <v>54</v>
      </c>
      <c r="C46" s="20">
        <v>103002159062</v>
      </c>
      <c r="D46" s="14" t="s">
        <v>71</v>
      </c>
      <c r="E46" s="21">
        <f>G46</f>
        <v>3069850</v>
      </c>
      <c r="F46" s="21"/>
      <c r="G46" s="21">
        <f>'[1]Thang 9'!$T$45</f>
        <v>3069850</v>
      </c>
      <c r="H46" s="46"/>
      <c r="I46" s="29">
        <f>G46-'Thang 8'!G46</f>
        <v>324525</v>
      </c>
    </row>
    <row r="47" spans="1:10" ht="20.100000000000001" customHeight="1">
      <c r="A47" s="24"/>
      <c r="B47" s="25"/>
      <c r="C47" s="26"/>
      <c r="D47" s="27"/>
      <c r="E47" s="24"/>
      <c r="F47" s="24"/>
      <c r="G47" s="24"/>
      <c r="H47" s="47"/>
      <c r="I47" s="29">
        <f>I46*2</f>
        <v>649050</v>
      </c>
    </row>
    <row r="48" spans="1:10" ht="20.100000000000001" customHeight="1">
      <c r="A48" s="28"/>
      <c r="B48" s="100" t="s">
        <v>123</v>
      </c>
      <c r="C48" s="100"/>
      <c r="D48" s="100"/>
      <c r="E48" s="100"/>
      <c r="F48" s="100"/>
      <c r="G48" s="100"/>
      <c r="H48" s="100"/>
      <c r="I48" s="41">
        <f>SUM(I14:I47)</f>
        <v>4124749.3949000109</v>
      </c>
      <c r="J48" s="29">
        <f>'Thang 9'!E37</f>
        <v>13730899.452399999</v>
      </c>
    </row>
    <row r="49" spans="1:8" ht="20.100000000000001" customHeight="1">
      <c r="A49" s="28"/>
      <c r="B49" s="30" t="s">
        <v>57</v>
      </c>
      <c r="C49" s="31"/>
      <c r="D49" s="31"/>
      <c r="E49" s="31"/>
      <c r="F49" s="31"/>
      <c r="G49" s="29"/>
    </row>
    <row r="50" spans="1:8" ht="20.100000000000001" customHeight="1">
      <c r="A50" s="28"/>
      <c r="B50" s="101" t="s">
        <v>119</v>
      </c>
      <c r="C50" s="101"/>
      <c r="D50" s="101"/>
      <c r="E50" s="101"/>
      <c r="F50" s="101"/>
      <c r="G50" s="101"/>
      <c r="H50" s="101"/>
    </row>
    <row r="51" spans="1:8" ht="20.100000000000001" customHeight="1">
      <c r="A51" s="28"/>
      <c r="B51" s="101" t="s">
        <v>120</v>
      </c>
      <c r="C51" s="101"/>
      <c r="D51" s="101"/>
      <c r="E51" s="101"/>
      <c r="F51" s="101"/>
      <c r="G51" s="101"/>
      <c r="H51" s="101"/>
    </row>
    <row r="52" spans="1:8">
      <c r="A52" s="28"/>
      <c r="B52" s="31"/>
      <c r="C52" s="31"/>
      <c r="D52" s="31"/>
      <c r="E52" s="31"/>
      <c r="F52" s="102" t="s">
        <v>117</v>
      </c>
      <c r="G52" s="102"/>
      <c r="H52" s="102"/>
    </row>
    <row r="53" spans="1:8" ht="20.100000000000001" customHeight="1">
      <c r="A53" s="103" t="s">
        <v>59</v>
      </c>
      <c r="B53" s="103"/>
      <c r="C53" s="103" t="s">
        <v>60</v>
      </c>
      <c r="D53" s="103"/>
      <c r="E53" s="103"/>
      <c r="F53" s="103" t="s">
        <v>55</v>
      </c>
      <c r="G53" s="103"/>
      <c r="H53" s="103"/>
    </row>
    <row r="54" spans="1:8" ht="20.100000000000001" customHeight="1"/>
    <row r="55" spans="1:8" ht="20.100000000000001" customHeight="1"/>
    <row r="56" spans="1:8" ht="20.100000000000001" customHeight="1"/>
    <row r="57" spans="1:8" ht="20.100000000000001" customHeight="1">
      <c r="A57" s="103" t="s">
        <v>24</v>
      </c>
      <c r="B57" s="103"/>
      <c r="C57" s="103" t="s">
        <v>24</v>
      </c>
      <c r="D57" s="103"/>
      <c r="E57" s="103"/>
      <c r="F57" s="103" t="s">
        <v>21</v>
      </c>
      <c r="G57" s="103"/>
      <c r="H57" s="103"/>
    </row>
    <row r="58" spans="1:8" ht="20.100000000000001" customHeight="1">
      <c r="B58" s="69"/>
      <c r="C58" s="69"/>
      <c r="D58" s="69"/>
      <c r="E58" s="69"/>
      <c r="F58" s="69"/>
      <c r="G58" s="69"/>
      <c r="H58" s="69"/>
    </row>
    <row r="59" spans="1:8" ht="20.100000000000001" customHeight="1">
      <c r="A59" s="103" t="s">
        <v>63</v>
      </c>
      <c r="B59" s="103"/>
      <c r="C59" s="103"/>
      <c r="D59" s="103"/>
      <c r="E59" s="103"/>
      <c r="F59" s="103"/>
      <c r="G59" s="103"/>
      <c r="H59" s="103"/>
    </row>
    <row r="60" spans="1:8" ht="20.100000000000001" customHeight="1">
      <c r="E60" s="104" t="s">
        <v>69</v>
      </c>
      <c r="F60" s="104"/>
      <c r="G60" s="104"/>
      <c r="H60" s="104"/>
    </row>
    <row r="61" spans="1:8" ht="20.100000000000001" customHeight="1">
      <c r="B61" s="103" t="s">
        <v>66</v>
      </c>
      <c r="C61" s="103"/>
      <c r="D61" s="103"/>
      <c r="E61" s="103" t="s">
        <v>64</v>
      </c>
      <c r="F61" s="103"/>
      <c r="G61" s="103"/>
      <c r="H61" s="103"/>
    </row>
    <row r="62" spans="1:8" ht="20.100000000000001" customHeight="1">
      <c r="E62" s="103" t="s">
        <v>65</v>
      </c>
      <c r="F62" s="103"/>
      <c r="G62" s="103"/>
      <c r="H62" s="103"/>
    </row>
    <row r="63" spans="1:8" ht="20.100000000000001" customHeight="1"/>
    <row r="64" spans="1:8" ht="20.100000000000001" customHeight="1"/>
  </sheetData>
  <mergeCells count="29">
    <mergeCell ref="E62:H62"/>
    <mergeCell ref="B51:H51"/>
    <mergeCell ref="A57:B57"/>
    <mergeCell ref="C57:E57"/>
    <mergeCell ref="F57:H57"/>
    <mergeCell ref="A59:H59"/>
    <mergeCell ref="E60:H60"/>
    <mergeCell ref="B61:D61"/>
    <mergeCell ref="E61:H61"/>
    <mergeCell ref="C11:D11"/>
    <mergeCell ref="B48:H48"/>
    <mergeCell ref="B50:H50"/>
    <mergeCell ref="F52:H52"/>
    <mergeCell ref="A53:B53"/>
    <mergeCell ref="C53:E53"/>
    <mergeCell ref="F53:H53"/>
    <mergeCell ref="G8:H8"/>
    <mergeCell ref="A9:A10"/>
    <mergeCell ref="B9:B10"/>
    <mergeCell ref="C9:D9"/>
    <mergeCell ref="E9:E10"/>
    <mergeCell ref="F9:G9"/>
    <mergeCell ref="H9:H10"/>
    <mergeCell ref="B7:H7"/>
    <mergeCell ref="A1:H1"/>
    <mergeCell ref="A2:H2"/>
    <mergeCell ref="B4:F4"/>
    <mergeCell ref="B5:F5"/>
    <mergeCell ref="B6:H6"/>
  </mergeCells>
  <pageMargins left="0.19685039370078741" right="0.23622047244094491" top="0.28000000000000003" bottom="0.39370078740157483" header="0.31496062992125984" footer="0.31496062992125984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J63"/>
  <sheetViews>
    <sheetView topLeftCell="A34" workbookViewId="0">
      <selection activeCell="B45" sqref="B45"/>
    </sheetView>
  </sheetViews>
  <sheetFormatPr defaultRowHeight="15"/>
  <cols>
    <col min="1" max="1" width="3.625" style="1" customWidth="1"/>
    <col min="2" max="2" width="19" style="1" customWidth="1"/>
    <col min="3" max="3" width="12.125" style="1" customWidth="1"/>
    <col min="4" max="4" width="17.25" style="1" bestFit="1" customWidth="1"/>
    <col min="5" max="5" width="11.125" style="1" customWidth="1"/>
    <col min="6" max="6" width="13.5" style="1" customWidth="1"/>
    <col min="7" max="7" width="8.625" style="1" customWidth="1"/>
    <col min="8" max="8" width="8" style="1" customWidth="1"/>
    <col min="9" max="9" width="10.875" style="1" bestFit="1" customWidth="1"/>
    <col min="10" max="10" width="10.5" style="1" bestFit="1" customWidth="1"/>
    <col min="11" max="16384" width="9" style="1"/>
  </cols>
  <sheetData>
    <row r="1" spans="1:10" ht="23.25" customHeight="1">
      <c r="A1" s="88" t="s">
        <v>0</v>
      </c>
      <c r="B1" s="88"/>
      <c r="C1" s="88"/>
      <c r="D1" s="88"/>
      <c r="E1" s="88"/>
      <c r="F1" s="88"/>
      <c r="G1" s="88"/>
      <c r="H1" s="88"/>
    </row>
    <row r="2" spans="1:10" ht="20.100000000000001" customHeight="1">
      <c r="A2" s="89" t="s">
        <v>104</v>
      </c>
      <c r="B2" s="89"/>
      <c r="C2" s="89"/>
      <c r="D2" s="89"/>
      <c r="E2" s="89"/>
      <c r="F2" s="89"/>
      <c r="G2" s="89"/>
      <c r="H2" s="89"/>
    </row>
    <row r="3" spans="1:10" ht="20.100000000000001" customHeight="1">
      <c r="A3" s="68"/>
      <c r="B3" s="36" t="s">
        <v>74</v>
      </c>
      <c r="D3" s="36" t="s">
        <v>75</v>
      </c>
      <c r="E3" s="35"/>
      <c r="F3" s="35"/>
      <c r="G3" s="35"/>
      <c r="H3" s="35"/>
    </row>
    <row r="4" spans="1:10" ht="20.100000000000001" customHeight="1">
      <c r="A4" s="68"/>
      <c r="B4" s="90" t="s">
        <v>2</v>
      </c>
      <c r="C4" s="90"/>
      <c r="D4" s="90"/>
      <c r="E4" s="90"/>
      <c r="F4" s="90"/>
    </row>
    <row r="5" spans="1:10" ht="20.100000000000001" customHeight="1">
      <c r="A5" s="68"/>
      <c r="B5" s="90" t="s">
        <v>3</v>
      </c>
      <c r="C5" s="90"/>
      <c r="D5" s="90"/>
      <c r="E5" s="90"/>
      <c r="F5" s="90"/>
    </row>
    <row r="6" spans="1:10" ht="20.100000000000001" customHeight="1">
      <c r="A6" s="68"/>
      <c r="B6" s="90" t="s">
        <v>72</v>
      </c>
      <c r="C6" s="90"/>
      <c r="D6" s="90"/>
      <c r="E6" s="90"/>
      <c r="F6" s="90"/>
      <c r="G6" s="90"/>
      <c r="H6" s="90"/>
    </row>
    <row r="7" spans="1:10" ht="20.100000000000001" customHeight="1">
      <c r="A7" s="68"/>
      <c r="B7" s="105" t="s">
        <v>103</v>
      </c>
      <c r="C7" s="105"/>
      <c r="D7" s="105"/>
      <c r="E7" s="105"/>
      <c r="F7" s="105"/>
      <c r="G7" s="105"/>
      <c r="H7" s="105"/>
    </row>
    <row r="8" spans="1:10">
      <c r="A8" s="68"/>
      <c r="B8" s="3"/>
      <c r="C8" s="4"/>
      <c r="D8" s="4"/>
      <c r="E8" s="4"/>
      <c r="G8" s="91" t="s">
        <v>67</v>
      </c>
      <c r="H8" s="91"/>
    </row>
    <row r="9" spans="1:10" ht="18.75" customHeight="1">
      <c r="A9" s="92" t="s">
        <v>4</v>
      </c>
      <c r="B9" s="92" t="s">
        <v>5</v>
      </c>
      <c r="C9" s="93" t="s">
        <v>6</v>
      </c>
      <c r="D9" s="93"/>
      <c r="E9" s="94" t="s">
        <v>7</v>
      </c>
      <c r="F9" s="96" t="s">
        <v>68</v>
      </c>
      <c r="G9" s="97"/>
      <c r="H9" s="94" t="s">
        <v>9</v>
      </c>
    </row>
    <row r="10" spans="1:10" s="8" customFormat="1" ht="59.25" customHeight="1">
      <c r="A10" s="92"/>
      <c r="B10" s="92"/>
      <c r="C10" s="66" t="s">
        <v>10</v>
      </c>
      <c r="D10" s="6" t="s">
        <v>11</v>
      </c>
      <c r="E10" s="95"/>
      <c r="F10" s="67" t="s">
        <v>8</v>
      </c>
      <c r="G10" s="67" t="s">
        <v>62</v>
      </c>
      <c r="H10" s="95"/>
    </row>
    <row r="11" spans="1:10" s="8" customFormat="1" ht="20.100000000000001" customHeight="1">
      <c r="A11" s="9" t="s">
        <v>12</v>
      </c>
      <c r="B11" s="10" t="s">
        <v>13</v>
      </c>
      <c r="C11" s="98" t="s">
        <v>14</v>
      </c>
      <c r="D11" s="99"/>
      <c r="E11" s="9" t="s">
        <v>15</v>
      </c>
      <c r="F11" s="9" t="s">
        <v>16</v>
      </c>
      <c r="G11" s="10" t="s">
        <v>17</v>
      </c>
      <c r="H11" s="10" t="s">
        <v>18</v>
      </c>
    </row>
    <row r="12" spans="1:10" s="8" customFormat="1" ht="20.100000000000001" customHeight="1">
      <c r="A12" s="11"/>
      <c r="B12" s="12" t="s">
        <v>7</v>
      </c>
      <c r="C12" s="13"/>
      <c r="D12" s="14"/>
      <c r="E12" s="15">
        <f>E13+E44</f>
        <v>302202831.00940001</v>
      </c>
      <c r="F12" s="15">
        <f>F13</f>
        <v>296063131.00940001</v>
      </c>
      <c r="G12" s="15">
        <f>G44</f>
        <v>6139700</v>
      </c>
      <c r="H12" s="42"/>
      <c r="I12" s="41"/>
      <c r="J12" s="41"/>
    </row>
    <row r="13" spans="1:10" s="8" customFormat="1" ht="20.100000000000001" customHeight="1">
      <c r="A13" s="15" t="s">
        <v>19</v>
      </c>
      <c r="B13" s="16" t="s">
        <v>20</v>
      </c>
      <c r="C13" s="13"/>
      <c r="D13" s="14"/>
      <c r="E13" s="15">
        <f>F13</f>
        <v>296063131.00940001</v>
      </c>
      <c r="F13" s="15">
        <f>SUM(F14:F43)</f>
        <v>296063131.00940001</v>
      </c>
      <c r="G13" s="33"/>
      <c r="H13" s="43"/>
    </row>
    <row r="14" spans="1:10" ht="20.100000000000001" customHeight="1">
      <c r="A14" s="11">
        <v>1</v>
      </c>
      <c r="B14" s="18" t="s">
        <v>21</v>
      </c>
      <c r="C14" s="13">
        <v>108006529485</v>
      </c>
      <c r="D14" s="14" t="s">
        <v>71</v>
      </c>
      <c r="E14" s="11">
        <f>F14</f>
        <v>14824197.963500001</v>
      </c>
      <c r="F14" s="11">
        <f>'[1]Thang 1'!$T$12</f>
        <v>14824197.963500001</v>
      </c>
      <c r="G14" s="11"/>
      <c r="H14" s="42"/>
    </row>
    <row r="15" spans="1:10" ht="20.100000000000001" customHeight="1">
      <c r="A15" s="11">
        <v>2</v>
      </c>
      <c r="B15" s="19" t="s">
        <v>22</v>
      </c>
      <c r="C15" s="20">
        <v>109005991338</v>
      </c>
      <c r="D15" s="14" t="s">
        <v>71</v>
      </c>
      <c r="E15" s="11">
        <f t="shared" ref="E15:E43" si="0">F15</f>
        <v>15047244.049899997</v>
      </c>
      <c r="F15" s="21">
        <f>'[1]Thang 1'!$T$13</f>
        <v>15047244.049899997</v>
      </c>
      <c r="G15" s="11"/>
      <c r="H15" s="42"/>
    </row>
    <row r="16" spans="1:10" ht="20.100000000000001" customHeight="1">
      <c r="A16" s="11">
        <v>3</v>
      </c>
      <c r="B16" s="19" t="s">
        <v>23</v>
      </c>
      <c r="C16" s="20">
        <v>109003780908</v>
      </c>
      <c r="D16" s="14" t="s">
        <v>71</v>
      </c>
      <c r="E16" s="11">
        <f t="shared" si="0"/>
        <v>7617428.3200000012</v>
      </c>
      <c r="F16" s="21">
        <f>'[1]Thang 1'!$T$14</f>
        <v>7617428.3200000012</v>
      </c>
      <c r="G16" s="11"/>
      <c r="H16" s="42"/>
    </row>
    <row r="17" spans="1:9" ht="20.100000000000001" customHeight="1">
      <c r="A17" s="11">
        <v>4</v>
      </c>
      <c r="B17" s="19" t="s">
        <v>25</v>
      </c>
      <c r="C17" s="20">
        <v>109005991341</v>
      </c>
      <c r="D17" s="14" t="s">
        <v>71</v>
      </c>
      <c r="E17" s="11">
        <f t="shared" si="0"/>
        <v>14040299.1742</v>
      </c>
      <c r="F17" s="21">
        <f>'[1]Thang 1'!$T$16</f>
        <v>14040299.1742</v>
      </c>
      <c r="G17" s="11"/>
      <c r="H17" s="42"/>
    </row>
    <row r="18" spans="1:9" ht="20.100000000000001" customHeight="1">
      <c r="A18" s="11">
        <v>5</v>
      </c>
      <c r="B18" s="19" t="s">
        <v>27</v>
      </c>
      <c r="C18" s="20">
        <v>107005991343</v>
      </c>
      <c r="D18" s="14" t="s">
        <v>71</v>
      </c>
      <c r="E18" s="11">
        <f t="shared" si="0"/>
        <v>13899508.2994</v>
      </c>
      <c r="F18" s="21">
        <f>'[1]Thang 1'!$T$18</f>
        <v>13899508.2994</v>
      </c>
      <c r="G18" s="11"/>
      <c r="H18" s="42"/>
    </row>
    <row r="19" spans="1:9" ht="20.100000000000001" customHeight="1">
      <c r="A19" s="11">
        <v>6</v>
      </c>
      <c r="B19" s="19" t="s">
        <v>28</v>
      </c>
      <c r="C19" s="20">
        <v>106005991344</v>
      </c>
      <c r="D19" s="14" t="s">
        <v>71</v>
      </c>
      <c r="E19" s="11">
        <f t="shared" si="0"/>
        <v>13705677.835000001</v>
      </c>
      <c r="F19" s="21">
        <f>'[1]Thang 1'!$T$19</f>
        <v>13705677.835000001</v>
      </c>
      <c r="G19" s="11"/>
      <c r="H19" s="42"/>
    </row>
    <row r="20" spans="1:9" ht="20.100000000000001" customHeight="1">
      <c r="A20" s="11">
        <v>7</v>
      </c>
      <c r="B20" s="19" t="s">
        <v>29</v>
      </c>
      <c r="C20" s="20">
        <v>108005991339</v>
      </c>
      <c r="D20" s="14" t="s">
        <v>71</v>
      </c>
      <c r="E20" s="11">
        <f t="shared" si="0"/>
        <v>13287735.07</v>
      </c>
      <c r="F20" s="21">
        <f>'[1]Thang 1'!$T$20</f>
        <v>13287735.07</v>
      </c>
      <c r="G20" s="11"/>
      <c r="H20" s="42"/>
    </row>
    <row r="21" spans="1:9" ht="20.100000000000001" customHeight="1">
      <c r="A21" s="11">
        <v>8</v>
      </c>
      <c r="B21" s="19" t="s">
        <v>30</v>
      </c>
      <c r="C21" s="20">
        <v>101005991349</v>
      </c>
      <c r="D21" s="14" t="s">
        <v>71</v>
      </c>
      <c r="E21" s="11">
        <f t="shared" si="0"/>
        <v>13088502.699999999</v>
      </c>
      <c r="F21" s="21">
        <f>'[1]Thang 1'!$T$21</f>
        <v>13088502.699999999</v>
      </c>
      <c r="G21" s="11"/>
      <c r="H21" s="42"/>
    </row>
    <row r="22" spans="1:9" ht="20.100000000000001" customHeight="1">
      <c r="A22" s="11">
        <v>9</v>
      </c>
      <c r="B22" s="18" t="s">
        <v>31</v>
      </c>
      <c r="C22" s="20">
        <v>102005991350</v>
      </c>
      <c r="D22" s="14" t="s">
        <v>71</v>
      </c>
      <c r="E22" s="11">
        <f t="shared" si="0"/>
        <v>13438852.359999999</v>
      </c>
      <c r="F22" s="21">
        <f>'[1]Thang 1'!$T$22</f>
        <v>13438852.359999999</v>
      </c>
      <c r="G22" s="11"/>
      <c r="H22" s="42"/>
    </row>
    <row r="23" spans="1:9" ht="20.100000000000001" customHeight="1">
      <c r="A23" s="11">
        <v>10</v>
      </c>
      <c r="B23" s="19" t="s">
        <v>32</v>
      </c>
      <c r="C23" s="20">
        <v>109005991353</v>
      </c>
      <c r="D23" s="14" t="s">
        <v>71</v>
      </c>
      <c r="E23" s="11">
        <f t="shared" si="0"/>
        <v>12930637.944999998</v>
      </c>
      <c r="F23" s="21">
        <f>'[1]Thang 1'!$T$23</f>
        <v>12930637.944999998</v>
      </c>
      <c r="G23" s="11"/>
      <c r="H23" s="42"/>
    </row>
    <row r="24" spans="1:9" ht="20.100000000000001" customHeight="1">
      <c r="A24" s="11">
        <v>11</v>
      </c>
      <c r="B24" s="19" t="s">
        <v>33</v>
      </c>
      <c r="C24" s="20">
        <v>108005991354</v>
      </c>
      <c r="D24" s="14" t="s">
        <v>71</v>
      </c>
      <c r="E24" s="11">
        <f t="shared" si="0"/>
        <v>8199458.0800000001</v>
      </c>
      <c r="F24" s="21">
        <f>'[1]Thang 1'!$T$24</f>
        <v>8199458.0800000001</v>
      </c>
      <c r="G24" s="11"/>
      <c r="H24" s="42"/>
    </row>
    <row r="25" spans="1:9" ht="20.100000000000001" customHeight="1">
      <c r="A25" s="11">
        <v>12</v>
      </c>
      <c r="B25" s="19" t="s">
        <v>34</v>
      </c>
      <c r="C25" s="20">
        <v>108005991366</v>
      </c>
      <c r="D25" s="14" t="s">
        <v>71</v>
      </c>
      <c r="E25" s="11">
        <f t="shared" si="0"/>
        <v>8938188.1600000001</v>
      </c>
      <c r="F25" s="22">
        <f>'[1]Thang 1'!$T$25</f>
        <v>8938188.1600000001</v>
      </c>
      <c r="G25" s="11"/>
      <c r="H25" s="42"/>
    </row>
    <row r="26" spans="1:9" ht="20.100000000000001" customHeight="1">
      <c r="A26" s="11">
        <v>13</v>
      </c>
      <c r="B26" s="19" t="s">
        <v>35</v>
      </c>
      <c r="C26" s="20">
        <v>103005991359</v>
      </c>
      <c r="D26" s="14" t="s">
        <v>71</v>
      </c>
      <c r="E26" s="11">
        <f t="shared" si="0"/>
        <v>11285298.740000002</v>
      </c>
      <c r="F26" s="22">
        <f>'[1]Thang 1'!$T$26</f>
        <v>11285298.740000002</v>
      </c>
      <c r="G26" s="11"/>
      <c r="H26" s="42"/>
    </row>
    <row r="27" spans="1:9" ht="21" customHeight="1">
      <c r="A27" s="11">
        <v>14</v>
      </c>
      <c r="B27" s="19" t="s">
        <v>36</v>
      </c>
      <c r="C27" s="20">
        <v>107005991367</v>
      </c>
      <c r="D27" s="14" t="s">
        <v>71</v>
      </c>
      <c r="E27" s="11">
        <f t="shared" si="0"/>
        <v>2972550</v>
      </c>
      <c r="F27" s="22">
        <f>'[1]Thang 5'!$T$26</f>
        <v>2972550</v>
      </c>
      <c r="G27" s="11"/>
      <c r="H27" s="42"/>
      <c r="I27" s="29"/>
    </row>
    <row r="28" spans="1:9" ht="20.100000000000001" customHeight="1">
      <c r="A28" s="11">
        <v>15</v>
      </c>
      <c r="B28" s="19" t="s">
        <v>37</v>
      </c>
      <c r="C28" s="20">
        <v>102005991362</v>
      </c>
      <c r="D28" s="14" t="s">
        <v>71</v>
      </c>
      <c r="E28" s="11">
        <f t="shared" si="0"/>
        <v>7568291.8449999997</v>
      </c>
      <c r="F28" s="22">
        <f>'[1]Thang 1'!$T$29</f>
        <v>7568291.8449999997</v>
      </c>
      <c r="G28" s="11"/>
      <c r="H28" s="42"/>
    </row>
    <row r="29" spans="1:9" ht="20.100000000000001" customHeight="1">
      <c r="A29" s="11">
        <v>16</v>
      </c>
      <c r="B29" s="19" t="s">
        <v>38</v>
      </c>
      <c r="C29" s="20">
        <v>104006106095</v>
      </c>
      <c r="D29" s="14" t="s">
        <v>71</v>
      </c>
      <c r="E29" s="11">
        <f t="shared" si="0"/>
        <v>7568291.8449999997</v>
      </c>
      <c r="F29" s="22">
        <f>'[1]Thang 1'!$T$30</f>
        <v>7568291.8449999997</v>
      </c>
      <c r="G29" s="11"/>
      <c r="H29" s="42"/>
    </row>
    <row r="30" spans="1:9" ht="20.100000000000001" customHeight="1">
      <c r="A30" s="11">
        <v>17</v>
      </c>
      <c r="B30" s="19" t="s">
        <v>39</v>
      </c>
      <c r="C30" s="20">
        <v>100006106099</v>
      </c>
      <c r="D30" s="14" t="s">
        <v>71</v>
      </c>
      <c r="E30" s="11">
        <f>F30</f>
        <v>8221843.8399999999</v>
      </c>
      <c r="F30" s="22">
        <f>'[1]Thang 1'!$T$31</f>
        <v>8221843.8399999999</v>
      </c>
      <c r="G30" s="11"/>
      <c r="H30" s="42"/>
    </row>
    <row r="31" spans="1:9" ht="20.100000000000001" customHeight="1">
      <c r="A31" s="11">
        <v>18</v>
      </c>
      <c r="B31" s="19" t="s">
        <v>40</v>
      </c>
      <c r="C31" s="20">
        <v>106005727278</v>
      </c>
      <c r="D31" s="14" t="s">
        <v>71</v>
      </c>
      <c r="E31" s="11">
        <f t="shared" si="0"/>
        <v>7527885.2800000003</v>
      </c>
      <c r="F31" s="22">
        <f>'[1]Thang 1'!$T$32</f>
        <v>7527885.2800000003</v>
      </c>
      <c r="G31" s="11"/>
      <c r="H31" s="42"/>
    </row>
    <row r="32" spans="1:9" ht="20.100000000000001" customHeight="1">
      <c r="A32" s="11">
        <v>19</v>
      </c>
      <c r="B32" s="19" t="s">
        <v>41</v>
      </c>
      <c r="C32" s="20">
        <v>103001625901</v>
      </c>
      <c r="D32" s="14" t="s">
        <v>71</v>
      </c>
      <c r="E32" s="11">
        <f t="shared" si="0"/>
        <v>11774479.150000002</v>
      </c>
      <c r="F32" s="22">
        <f>'[1]Thang 1'!$T$33</f>
        <v>11774479.150000002</v>
      </c>
      <c r="G32" s="11"/>
      <c r="H32" s="42"/>
    </row>
    <row r="33" spans="1:9" ht="20.100000000000001" customHeight="1">
      <c r="A33" s="11">
        <v>20</v>
      </c>
      <c r="B33" s="19" t="s">
        <v>42</v>
      </c>
      <c r="C33" s="20">
        <v>108001625985</v>
      </c>
      <c r="D33" s="14" t="s">
        <v>71</v>
      </c>
      <c r="E33" s="11">
        <f t="shared" si="0"/>
        <v>7406665.5850000009</v>
      </c>
      <c r="F33" s="22">
        <f>'[1]Thang 1'!$T$34</f>
        <v>7406665.5850000009</v>
      </c>
      <c r="G33" s="11"/>
      <c r="H33" s="42"/>
    </row>
    <row r="34" spans="1:9" ht="20.100000000000001" customHeight="1">
      <c r="A34" s="11">
        <v>21</v>
      </c>
      <c r="B34" s="19" t="s">
        <v>43</v>
      </c>
      <c r="C34" s="20">
        <v>107002310309</v>
      </c>
      <c r="D34" s="14" t="s">
        <v>71</v>
      </c>
      <c r="E34" s="11">
        <f t="shared" si="0"/>
        <v>8604171.1349999979</v>
      </c>
      <c r="F34" s="22">
        <f>'[1]Thang 1'!$T$35</f>
        <v>8604171.1349999979</v>
      </c>
      <c r="G34" s="11"/>
      <c r="H34" s="42"/>
    </row>
    <row r="35" spans="1:9" ht="20.100000000000001" customHeight="1">
      <c r="A35" s="11">
        <v>22</v>
      </c>
      <c r="B35" s="19" t="s">
        <v>44</v>
      </c>
      <c r="C35" s="20">
        <v>102002310317</v>
      </c>
      <c r="D35" s="14" t="s">
        <v>71</v>
      </c>
      <c r="E35" s="11">
        <f t="shared" si="0"/>
        <v>8177303.2699999996</v>
      </c>
      <c r="F35" s="22">
        <f>'[1]Thang 1'!$T$36</f>
        <v>8177303.2699999996</v>
      </c>
      <c r="G35" s="11"/>
      <c r="H35" s="42"/>
    </row>
    <row r="36" spans="1:9" ht="20.100000000000001" customHeight="1">
      <c r="A36" s="11">
        <v>23</v>
      </c>
      <c r="B36" s="19" t="s">
        <v>45</v>
      </c>
      <c r="C36" s="20">
        <v>109003327638</v>
      </c>
      <c r="D36" s="14" t="s">
        <v>71</v>
      </c>
      <c r="E36" s="11">
        <f t="shared" si="0"/>
        <v>8669559</v>
      </c>
      <c r="F36" s="22">
        <v>8669559</v>
      </c>
      <c r="G36" s="11"/>
      <c r="H36" s="42"/>
    </row>
    <row r="37" spans="1:9" ht="20.100000000000001" customHeight="1">
      <c r="A37" s="11">
        <v>24</v>
      </c>
      <c r="B37" s="19" t="s">
        <v>46</v>
      </c>
      <c r="C37" s="20">
        <v>102001855205</v>
      </c>
      <c r="D37" s="14" t="s">
        <v>71</v>
      </c>
      <c r="E37" s="11">
        <f t="shared" si="0"/>
        <v>13730899.452399999</v>
      </c>
      <c r="F37" s="22">
        <f>'[1]Thang 1'!$T$38</f>
        <v>13730899.452399999</v>
      </c>
      <c r="G37" s="11"/>
      <c r="H37" s="42"/>
    </row>
    <row r="38" spans="1:9" ht="20.100000000000001" customHeight="1">
      <c r="A38" s="11">
        <v>25</v>
      </c>
      <c r="B38" s="19" t="s">
        <v>47</v>
      </c>
      <c r="C38" s="20">
        <v>103869241002</v>
      </c>
      <c r="D38" s="14" t="s">
        <v>71</v>
      </c>
      <c r="E38" s="11">
        <f t="shared" si="0"/>
        <v>8221843.8399999999</v>
      </c>
      <c r="F38" s="22">
        <f>'[1]Thang 1'!$T$39</f>
        <v>8221843.8399999999</v>
      </c>
      <c r="G38" s="11"/>
      <c r="H38" s="42"/>
    </row>
    <row r="39" spans="1:9" ht="18.75" customHeight="1">
      <c r="A39" s="11">
        <v>26</v>
      </c>
      <c r="B39" s="19" t="s">
        <v>48</v>
      </c>
      <c r="C39" s="20">
        <v>106005605651</v>
      </c>
      <c r="D39" s="14" t="s">
        <v>71</v>
      </c>
      <c r="E39" s="11">
        <f t="shared" si="0"/>
        <v>8938188</v>
      </c>
      <c r="F39" s="22">
        <v>8938188</v>
      </c>
      <c r="G39" s="11"/>
      <c r="H39" s="42"/>
      <c r="I39" s="29">
        <f>E39-'Thang 4'!E40</f>
        <v>-0.16000000014901161</v>
      </c>
    </row>
    <row r="40" spans="1:9" ht="20.100000000000001" customHeight="1">
      <c r="A40" s="11">
        <v>27</v>
      </c>
      <c r="B40" s="19" t="s">
        <v>49</v>
      </c>
      <c r="C40" s="20">
        <v>103871526371</v>
      </c>
      <c r="D40" s="14" t="s">
        <v>71</v>
      </c>
      <c r="E40" s="11">
        <f t="shared" si="0"/>
        <v>8889380.2300000004</v>
      </c>
      <c r="F40" s="22">
        <f>'[1]Thang 1'!$T$41</f>
        <v>8889380.2300000004</v>
      </c>
      <c r="G40" s="11"/>
      <c r="H40" s="42"/>
    </row>
    <row r="41" spans="1:9" ht="20.100000000000001" customHeight="1">
      <c r="A41" s="11">
        <v>28</v>
      </c>
      <c r="B41" s="19" t="s">
        <v>50</v>
      </c>
      <c r="C41" s="20">
        <v>104870802054</v>
      </c>
      <c r="D41" s="14" t="s">
        <v>71</v>
      </c>
      <c r="E41" s="11">
        <f t="shared" si="0"/>
        <v>8221843.8399999999</v>
      </c>
      <c r="F41" s="22">
        <f>'[1]Thang 1'!$T$42</f>
        <v>8221843.8399999999</v>
      </c>
      <c r="G41" s="11"/>
      <c r="H41" s="42"/>
    </row>
    <row r="42" spans="1:9" ht="20.100000000000001" customHeight="1">
      <c r="A42" s="11">
        <v>29</v>
      </c>
      <c r="B42" s="19" t="s">
        <v>24</v>
      </c>
      <c r="C42" s="20">
        <v>106001859740</v>
      </c>
      <c r="D42" s="14" t="s">
        <v>71</v>
      </c>
      <c r="E42" s="11">
        <f>F42</f>
        <v>4441243</v>
      </c>
      <c r="F42" s="21">
        <f>'[1]Thang 1'!$T$15</f>
        <v>4441243</v>
      </c>
      <c r="G42" s="11"/>
      <c r="H42" s="42"/>
    </row>
    <row r="43" spans="1:9" ht="20.100000000000001" customHeight="1">
      <c r="A43" s="11">
        <v>30</v>
      </c>
      <c r="B43" s="19" t="s">
        <v>51</v>
      </c>
      <c r="C43" s="20">
        <v>100005394813</v>
      </c>
      <c r="D43" s="14" t="s">
        <v>71</v>
      </c>
      <c r="E43" s="11">
        <f t="shared" si="0"/>
        <v>4825663</v>
      </c>
      <c r="F43" s="21">
        <f>'[1]Thang 1'!$T$43</f>
        <v>4825663</v>
      </c>
      <c r="G43" s="11"/>
      <c r="H43" s="42"/>
    </row>
    <row r="44" spans="1:9" ht="20.100000000000001" customHeight="1">
      <c r="A44" s="15" t="s">
        <v>52</v>
      </c>
      <c r="B44" s="16" t="s">
        <v>106</v>
      </c>
      <c r="C44" s="13"/>
      <c r="D44" s="14"/>
      <c r="E44" s="15">
        <f>G44</f>
        <v>6139700</v>
      </c>
      <c r="F44" s="15"/>
      <c r="G44" s="23">
        <f>SUM(G45:G46)</f>
        <v>6139700</v>
      </c>
      <c r="H44" s="44"/>
    </row>
    <row r="45" spans="1:9" ht="33.75">
      <c r="A45" s="11">
        <v>1</v>
      </c>
      <c r="B45" s="18" t="s">
        <v>53</v>
      </c>
      <c r="C45" s="20">
        <v>102006204933</v>
      </c>
      <c r="D45" s="14" t="s">
        <v>71</v>
      </c>
      <c r="E45" s="22">
        <f>G45</f>
        <v>3069850</v>
      </c>
      <c r="F45" s="22"/>
      <c r="G45" s="22">
        <f>'[1]Thang 9'!$T$44</f>
        <v>3069850</v>
      </c>
      <c r="H45" s="45" t="s">
        <v>98</v>
      </c>
    </row>
    <row r="46" spans="1:9" ht="33.75">
      <c r="A46" s="11">
        <v>2</v>
      </c>
      <c r="B46" s="19" t="s">
        <v>54</v>
      </c>
      <c r="C46" s="20">
        <v>103002159062</v>
      </c>
      <c r="D46" s="14" t="s">
        <v>71</v>
      </c>
      <c r="E46" s="21">
        <f>G46</f>
        <v>3069850</v>
      </c>
      <c r="F46" s="21"/>
      <c r="G46" s="21">
        <f>'[1]Thang 9'!$T$45</f>
        <v>3069850</v>
      </c>
      <c r="H46" s="46" t="s">
        <v>98</v>
      </c>
      <c r="I46" s="29">
        <f>G46-'Thang 8'!G46</f>
        <v>324525</v>
      </c>
    </row>
    <row r="47" spans="1:9" ht="20.100000000000001" customHeight="1">
      <c r="A47" s="24"/>
      <c r="B47" s="25"/>
      <c r="C47" s="26"/>
      <c r="D47" s="27"/>
      <c r="E47" s="24"/>
      <c r="F47" s="24"/>
      <c r="G47" s="24"/>
      <c r="H47" s="47"/>
      <c r="I47" s="29">
        <f>I46*2</f>
        <v>649050</v>
      </c>
    </row>
    <row r="48" spans="1:9" ht="20.100000000000001" customHeight="1">
      <c r="A48" s="28"/>
      <c r="B48" s="100" t="s">
        <v>105</v>
      </c>
      <c r="C48" s="100"/>
      <c r="D48" s="100"/>
      <c r="E48" s="100"/>
      <c r="F48" s="100"/>
      <c r="G48" s="100"/>
      <c r="H48" s="100"/>
    </row>
    <row r="49" spans="1:8" ht="20.100000000000001" customHeight="1">
      <c r="A49" s="28"/>
      <c r="B49" s="30" t="s">
        <v>57</v>
      </c>
      <c r="C49" s="31"/>
      <c r="D49" s="31"/>
      <c r="E49" s="31"/>
      <c r="F49" s="31"/>
      <c r="G49" s="29"/>
    </row>
    <row r="50" spans="1:8" ht="20.100000000000001" customHeight="1">
      <c r="A50" s="28"/>
      <c r="B50" s="101" t="s">
        <v>99</v>
      </c>
      <c r="C50" s="101"/>
      <c r="D50" s="101"/>
      <c r="E50" s="101"/>
      <c r="F50" s="101"/>
      <c r="G50" s="101"/>
      <c r="H50" s="101"/>
    </row>
    <row r="51" spans="1:8" ht="20.100000000000001" customHeight="1">
      <c r="A51" s="28"/>
      <c r="B51" s="31"/>
      <c r="C51" s="31"/>
      <c r="D51" s="31"/>
      <c r="E51" s="31"/>
      <c r="F51" s="102" t="s">
        <v>102</v>
      </c>
      <c r="G51" s="102"/>
      <c r="H51" s="102"/>
    </row>
    <row r="52" spans="1:8" ht="20.100000000000001" customHeight="1">
      <c r="A52" s="103" t="s">
        <v>59</v>
      </c>
      <c r="B52" s="103"/>
      <c r="C52" s="103" t="s">
        <v>60</v>
      </c>
      <c r="D52" s="103"/>
      <c r="E52" s="103"/>
      <c r="F52" s="103" t="s">
        <v>55</v>
      </c>
      <c r="G52" s="103"/>
      <c r="H52" s="103"/>
    </row>
    <row r="53" spans="1:8" ht="20.100000000000001" customHeight="1"/>
    <row r="54" spans="1:8" ht="20.100000000000001" customHeight="1"/>
    <row r="55" spans="1:8" ht="20.100000000000001" customHeight="1"/>
    <row r="56" spans="1:8" ht="20.100000000000001" customHeight="1">
      <c r="A56" s="103" t="s">
        <v>24</v>
      </c>
      <c r="B56" s="103"/>
      <c r="C56" s="103" t="s">
        <v>24</v>
      </c>
      <c r="D56" s="103"/>
      <c r="E56" s="103"/>
      <c r="F56" s="103" t="s">
        <v>21</v>
      </c>
      <c r="G56" s="103"/>
      <c r="H56" s="103"/>
    </row>
    <row r="57" spans="1:8" ht="20.100000000000001" customHeight="1">
      <c r="B57" s="65"/>
      <c r="C57" s="65"/>
      <c r="D57" s="65"/>
      <c r="E57" s="65"/>
      <c r="F57" s="65"/>
      <c r="G57" s="65"/>
      <c r="H57" s="65"/>
    </row>
    <row r="58" spans="1:8" ht="20.100000000000001" customHeight="1">
      <c r="A58" s="103" t="s">
        <v>63</v>
      </c>
      <c r="B58" s="103"/>
      <c r="C58" s="103"/>
      <c r="D58" s="103"/>
      <c r="E58" s="103"/>
      <c r="F58" s="103"/>
      <c r="G58" s="103"/>
      <c r="H58" s="103"/>
    </row>
    <row r="59" spans="1:8" ht="20.100000000000001" customHeight="1">
      <c r="E59" s="104" t="s">
        <v>69</v>
      </c>
      <c r="F59" s="104"/>
      <c r="G59" s="104"/>
      <c r="H59" s="104"/>
    </row>
    <row r="60" spans="1:8" ht="20.100000000000001" customHeight="1">
      <c r="B60" s="103" t="s">
        <v>66</v>
      </c>
      <c r="C60" s="103"/>
      <c r="D60" s="103"/>
      <c r="E60" s="103" t="s">
        <v>64</v>
      </c>
      <c r="F60" s="103"/>
      <c r="G60" s="103"/>
      <c r="H60" s="103"/>
    </row>
    <row r="61" spans="1:8" ht="20.100000000000001" customHeight="1">
      <c r="E61" s="103" t="s">
        <v>65</v>
      </c>
      <c r="F61" s="103"/>
      <c r="G61" s="103"/>
      <c r="H61" s="103"/>
    </row>
    <row r="62" spans="1:8" ht="20.100000000000001" customHeight="1"/>
    <row r="63" spans="1:8" ht="20.100000000000001" customHeight="1"/>
  </sheetData>
  <mergeCells count="28">
    <mergeCell ref="B7:H7"/>
    <mergeCell ref="A1:H1"/>
    <mergeCell ref="A2:H2"/>
    <mergeCell ref="B4:F4"/>
    <mergeCell ref="B5:F5"/>
    <mergeCell ref="B6:H6"/>
    <mergeCell ref="A9:A10"/>
    <mergeCell ref="B9:B10"/>
    <mergeCell ref="C9:D9"/>
    <mergeCell ref="E9:E10"/>
    <mergeCell ref="F9:G9"/>
    <mergeCell ref="C11:D11"/>
    <mergeCell ref="B48:H48"/>
    <mergeCell ref="B50:H50"/>
    <mergeCell ref="F51:H51"/>
    <mergeCell ref="G8:H8"/>
    <mergeCell ref="H9:H10"/>
    <mergeCell ref="A52:B52"/>
    <mergeCell ref="C52:E52"/>
    <mergeCell ref="F52:H52"/>
    <mergeCell ref="A56:B56"/>
    <mergeCell ref="C56:E56"/>
    <mergeCell ref="F56:H56"/>
    <mergeCell ref="A58:H58"/>
    <mergeCell ref="B60:D60"/>
    <mergeCell ref="E60:H60"/>
    <mergeCell ref="E61:H61"/>
    <mergeCell ref="E59:H59"/>
  </mergeCells>
  <pageMargins left="0.19685039370078741" right="0.23622047244094491" top="0.39370078740157483" bottom="0.39370078740157483" header="0.31496062992125984" footer="0.31496062992125984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65"/>
  <sheetViews>
    <sheetView topLeftCell="A37" workbookViewId="0">
      <selection activeCell="F11" sqref="F11"/>
    </sheetView>
  </sheetViews>
  <sheetFormatPr defaultRowHeight="15"/>
  <cols>
    <col min="1" max="1" width="3.625" style="1" customWidth="1"/>
    <col min="2" max="2" width="19" style="1" customWidth="1"/>
    <col min="3" max="3" width="12.125" style="1" customWidth="1"/>
    <col min="4" max="4" width="17.25" style="1" bestFit="1" customWidth="1"/>
    <col min="5" max="5" width="11.125" style="1" customWidth="1"/>
    <col min="6" max="6" width="13.5" style="1" customWidth="1"/>
    <col min="7" max="7" width="8.625" style="1" customWidth="1"/>
    <col min="8" max="8" width="8" style="1" customWidth="1"/>
    <col min="9" max="9" width="10.875" style="1" bestFit="1" customWidth="1"/>
    <col min="10" max="10" width="10.5" style="1" bestFit="1" customWidth="1"/>
    <col min="11" max="16384" width="9" style="1"/>
  </cols>
  <sheetData>
    <row r="1" spans="1:10" ht="23.25" customHeight="1">
      <c r="A1" s="88" t="s">
        <v>0</v>
      </c>
      <c r="B1" s="88"/>
      <c r="C1" s="88"/>
      <c r="D1" s="88"/>
      <c r="E1" s="88"/>
      <c r="F1" s="88"/>
      <c r="G1" s="88"/>
      <c r="H1" s="88"/>
    </row>
    <row r="2" spans="1:10" ht="20.100000000000001" customHeight="1">
      <c r="A2" s="89" t="s">
        <v>95</v>
      </c>
      <c r="B2" s="89"/>
      <c r="C2" s="89"/>
      <c r="D2" s="89"/>
      <c r="E2" s="89"/>
      <c r="F2" s="89"/>
      <c r="G2" s="89"/>
      <c r="H2" s="89"/>
    </row>
    <row r="3" spans="1:10" ht="20.100000000000001" customHeight="1">
      <c r="A3" s="57"/>
      <c r="B3" s="36" t="s">
        <v>74</v>
      </c>
      <c r="D3" s="36" t="s">
        <v>75</v>
      </c>
      <c r="E3" s="35"/>
      <c r="F3" s="35"/>
      <c r="G3" s="35"/>
      <c r="H3" s="35"/>
    </row>
    <row r="4" spans="1:10" ht="20.100000000000001" customHeight="1">
      <c r="A4" s="57"/>
      <c r="B4" s="90" t="s">
        <v>2</v>
      </c>
      <c r="C4" s="90"/>
      <c r="D4" s="90"/>
      <c r="E4" s="90"/>
      <c r="F4" s="90"/>
    </row>
    <row r="5" spans="1:10" ht="20.100000000000001" customHeight="1">
      <c r="A5" s="57"/>
      <c r="B5" s="90" t="s">
        <v>3</v>
      </c>
      <c r="C5" s="90"/>
      <c r="D5" s="90"/>
      <c r="E5" s="90"/>
      <c r="F5" s="90"/>
    </row>
    <row r="6" spans="1:10" ht="20.100000000000001" customHeight="1">
      <c r="A6" s="57"/>
      <c r="B6" s="90" t="s">
        <v>72</v>
      </c>
      <c r="C6" s="90"/>
      <c r="D6" s="90"/>
      <c r="E6" s="90"/>
      <c r="F6" s="90"/>
      <c r="G6" s="90"/>
      <c r="H6" s="90"/>
    </row>
    <row r="7" spans="1:10" ht="20.100000000000001" customHeight="1">
      <c r="A7" s="57"/>
      <c r="B7" s="105" t="s">
        <v>93</v>
      </c>
      <c r="C7" s="105"/>
      <c r="D7" s="105"/>
      <c r="E7" s="105"/>
      <c r="F7" s="105"/>
      <c r="G7" s="105"/>
      <c r="H7" s="105"/>
    </row>
    <row r="8" spans="1:10">
      <c r="A8" s="57"/>
      <c r="B8" s="3"/>
      <c r="C8" s="4"/>
      <c r="D8" s="4"/>
      <c r="E8" s="4"/>
      <c r="G8" s="91" t="s">
        <v>67</v>
      </c>
      <c r="H8" s="91"/>
    </row>
    <row r="9" spans="1:10" ht="18.75" customHeight="1">
      <c r="A9" s="92" t="s">
        <v>4</v>
      </c>
      <c r="B9" s="92" t="s">
        <v>5</v>
      </c>
      <c r="C9" s="93" t="s">
        <v>6</v>
      </c>
      <c r="D9" s="93"/>
      <c r="E9" s="94" t="s">
        <v>7</v>
      </c>
      <c r="F9" s="96" t="s">
        <v>68</v>
      </c>
      <c r="G9" s="97"/>
      <c r="H9" s="94" t="s">
        <v>9</v>
      </c>
    </row>
    <row r="10" spans="1:10" s="8" customFormat="1" ht="59.25" customHeight="1">
      <c r="A10" s="92"/>
      <c r="B10" s="92"/>
      <c r="C10" s="59" t="s">
        <v>10</v>
      </c>
      <c r="D10" s="6" t="s">
        <v>11</v>
      </c>
      <c r="E10" s="95"/>
      <c r="F10" s="60" t="s">
        <v>8</v>
      </c>
      <c r="G10" s="60" t="s">
        <v>62</v>
      </c>
      <c r="H10" s="95"/>
    </row>
    <row r="11" spans="1:10" s="8" customFormat="1" ht="20.100000000000001" customHeight="1">
      <c r="A11" s="9" t="s">
        <v>12</v>
      </c>
      <c r="B11" s="10" t="s">
        <v>13</v>
      </c>
      <c r="C11" s="98" t="s">
        <v>14</v>
      </c>
      <c r="D11" s="99"/>
      <c r="E11" s="9" t="s">
        <v>15</v>
      </c>
      <c r="F11" s="9" t="s">
        <v>16</v>
      </c>
      <c r="G11" s="10" t="s">
        <v>17</v>
      </c>
      <c r="H11" s="10" t="s">
        <v>18</v>
      </c>
    </row>
    <row r="12" spans="1:10" s="8" customFormat="1" ht="20.100000000000001" customHeight="1">
      <c r="A12" s="11"/>
      <c r="B12" s="12" t="s">
        <v>7</v>
      </c>
      <c r="C12" s="13"/>
      <c r="D12" s="14"/>
      <c r="E12" s="15">
        <f>E13+E44</f>
        <v>301553781.2094</v>
      </c>
      <c r="F12" s="15">
        <f>F13</f>
        <v>296063131.2094</v>
      </c>
      <c r="G12" s="15">
        <f>G44</f>
        <v>5490650</v>
      </c>
      <c r="H12" s="42"/>
      <c r="I12" s="41">
        <f>G12+F12</f>
        <v>301553781.2094</v>
      </c>
      <c r="J12" s="41">
        <f>I12-'Thang 5'!E12</f>
        <v>-13992958.611100018</v>
      </c>
    </row>
    <row r="13" spans="1:10" s="8" customFormat="1" ht="20.100000000000001" customHeight="1">
      <c r="A13" s="15" t="s">
        <v>19</v>
      </c>
      <c r="B13" s="16" t="s">
        <v>20</v>
      </c>
      <c r="C13" s="13"/>
      <c r="D13" s="14"/>
      <c r="E13" s="15">
        <f>F13</f>
        <v>296063131.2094</v>
      </c>
      <c r="F13" s="15">
        <f>SUM(F14:F43)</f>
        <v>296063131.2094</v>
      </c>
      <c r="G13" s="33"/>
      <c r="H13" s="43"/>
    </row>
    <row r="14" spans="1:10" ht="20.100000000000001" customHeight="1">
      <c r="A14" s="11">
        <v>1</v>
      </c>
      <c r="B14" s="18" t="s">
        <v>21</v>
      </c>
      <c r="C14" s="13">
        <v>108006529485</v>
      </c>
      <c r="D14" s="14" t="s">
        <v>71</v>
      </c>
      <c r="E14" s="11">
        <f>F14</f>
        <v>14824197.963500001</v>
      </c>
      <c r="F14" s="11">
        <f>'[1]Thang 1'!$T$12</f>
        <v>14824197.963500001</v>
      </c>
      <c r="G14" s="11"/>
      <c r="H14" s="42"/>
    </row>
    <row r="15" spans="1:10" ht="20.100000000000001" customHeight="1">
      <c r="A15" s="11">
        <v>2</v>
      </c>
      <c r="B15" s="19" t="s">
        <v>22</v>
      </c>
      <c r="C15" s="20">
        <v>109005991338</v>
      </c>
      <c r="D15" s="14" t="s">
        <v>71</v>
      </c>
      <c r="E15" s="11">
        <f t="shared" ref="E15:E43" si="0">F15</f>
        <v>15047244.049899997</v>
      </c>
      <c r="F15" s="21">
        <f>'[1]Thang 1'!$T$13</f>
        <v>15047244.049899997</v>
      </c>
      <c r="G15" s="11"/>
      <c r="H15" s="42"/>
    </row>
    <row r="16" spans="1:10" ht="20.100000000000001" customHeight="1">
      <c r="A16" s="11">
        <v>3</v>
      </c>
      <c r="B16" s="19" t="s">
        <v>23</v>
      </c>
      <c r="C16" s="20">
        <v>109003780908</v>
      </c>
      <c r="D16" s="14" t="s">
        <v>71</v>
      </c>
      <c r="E16" s="11">
        <f t="shared" si="0"/>
        <v>7617428.3200000012</v>
      </c>
      <c r="F16" s="21">
        <f>'[1]Thang 1'!$T$14</f>
        <v>7617428.3200000012</v>
      </c>
      <c r="G16" s="11"/>
      <c r="H16" s="42"/>
    </row>
    <row r="17" spans="1:9" ht="20.100000000000001" customHeight="1">
      <c r="A17" s="11">
        <v>4</v>
      </c>
      <c r="B17" s="19" t="s">
        <v>25</v>
      </c>
      <c r="C17" s="20">
        <v>109005991341</v>
      </c>
      <c r="D17" s="14" t="s">
        <v>71</v>
      </c>
      <c r="E17" s="11">
        <f t="shared" si="0"/>
        <v>14040299.1742</v>
      </c>
      <c r="F17" s="21">
        <f>'[1]Thang 1'!$T$16</f>
        <v>14040299.1742</v>
      </c>
      <c r="G17" s="11"/>
      <c r="H17" s="42"/>
    </row>
    <row r="18" spans="1:9" ht="20.100000000000001" customHeight="1">
      <c r="A18" s="11">
        <v>5</v>
      </c>
      <c r="B18" s="19" t="s">
        <v>27</v>
      </c>
      <c r="C18" s="20">
        <v>107005991343</v>
      </c>
      <c r="D18" s="14" t="s">
        <v>71</v>
      </c>
      <c r="E18" s="11">
        <f t="shared" si="0"/>
        <v>13899508.2994</v>
      </c>
      <c r="F18" s="21">
        <f>'[1]Thang 1'!$T$18</f>
        <v>13899508.2994</v>
      </c>
      <c r="G18" s="11"/>
      <c r="H18" s="42"/>
    </row>
    <row r="19" spans="1:9" ht="20.100000000000001" customHeight="1">
      <c r="A19" s="11">
        <v>6</v>
      </c>
      <c r="B19" s="19" t="s">
        <v>28</v>
      </c>
      <c r="C19" s="20">
        <v>106005991344</v>
      </c>
      <c r="D19" s="14" t="s">
        <v>71</v>
      </c>
      <c r="E19" s="11">
        <f t="shared" si="0"/>
        <v>13705677.835000001</v>
      </c>
      <c r="F19" s="21">
        <f>'[1]Thang 1'!$T$19</f>
        <v>13705677.835000001</v>
      </c>
      <c r="G19" s="11"/>
      <c r="H19" s="42"/>
    </row>
    <row r="20" spans="1:9" ht="20.100000000000001" customHeight="1">
      <c r="A20" s="11">
        <v>7</v>
      </c>
      <c r="B20" s="19" t="s">
        <v>29</v>
      </c>
      <c r="C20" s="20">
        <v>108005991339</v>
      </c>
      <c r="D20" s="14" t="s">
        <v>71</v>
      </c>
      <c r="E20" s="11">
        <f t="shared" si="0"/>
        <v>13287735.07</v>
      </c>
      <c r="F20" s="21">
        <f>'[1]Thang 1'!$T$20</f>
        <v>13287735.07</v>
      </c>
      <c r="G20" s="11"/>
      <c r="H20" s="42"/>
    </row>
    <row r="21" spans="1:9" ht="20.100000000000001" customHeight="1">
      <c r="A21" s="11">
        <v>8</v>
      </c>
      <c r="B21" s="19" t="s">
        <v>30</v>
      </c>
      <c r="C21" s="20">
        <v>101005991349</v>
      </c>
      <c r="D21" s="14" t="s">
        <v>71</v>
      </c>
      <c r="E21" s="11">
        <f t="shared" si="0"/>
        <v>13088502.699999999</v>
      </c>
      <c r="F21" s="21">
        <f>'[1]Thang 1'!$T$21</f>
        <v>13088502.699999999</v>
      </c>
      <c r="G21" s="11"/>
      <c r="H21" s="42"/>
    </row>
    <row r="22" spans="1:9" ht="20.100000000000001" customHeight="1">
      <c r="A22" s="11">
        <v>9</v>
      </c>
      <c r="B22" s="18" t="s">
        <v>31</v>
      </c>
      <c r="C22" s="20">
        <v>102005991350</v>
      </c>
      <c r="D22" s="14" t="s">
        <v>71</v>
      </c>
      <c r="E22" s="11">
        <f t="shared" si="0"/>
        <v>13438852.359999999</v>
      </c>
      <c r="F22" s="21">
        <f>'[1]Thang 1'!$T$22</f>
        <v>13438852.359999999</v>
      </c>
      <c r="G22" s="11"/>
      <c r="H22" s="42"/>
    </row>
    <row r="23" spans="1:9" ht="20.100000000000001" customHeight="1">
      <c r="A23" s="11">
        <v>10</v>
      </c>
      <c r="B23" s="19" t="s">
        <v>32</v>
      </c>
      <c r="C23" s="20">
        <v>109005991353</v>
      </c>
      <c r="D23" s="14" t="s">
        <v>71</v>
      </c>
      <c r="E23" s="11">
        <f t="shared" si="0"/>
        <v>12930637.944999998</v>
      </c>
      <c r="F23" s="21">
        <f>'[1]Thang 1'!$T$23</f>
        <v>12930637.944999998</v>
      </c>
      <c r="G23" s="11"/>
      <c r="H23" s="42"/>
    </row>
    <row r="24" spans="1:9" ht="20.100000000000001" customHeight="1">
      <c r="A24" s="11">
        <v>11</v>
      </c>
      <c r="B24" s="19" t="s">
        <v>33</v>
      </c>
      <c r="C24" s="20">
        <v>108005991354</v>
      </c>
      <c r="D24" s="14" t="s">
        <v>71</v>
      </c>
      <c r="E24" s="11">
        <f t="shared" si="0"/>
        <v>8199458.0800000001</v>
      </c>
      <c r="F24" s="21">
        <f>'[1]Thang 1'!$T$24</f>
        <v>8199458.0800000001</v>
      </c>
      <c r="G24" s="11"/>
      <c r="H24" s="42"/>
    </row>
    <row r="25" spans="1:9" ht="20.100000000000001" customHeight="1">
      <c r="A25" s="11">
        <v>12</v>
      </c>
      <c r="B25" s="19" t="s">
        <v>34</v>
      </c>
      <c r="C25" s="20">
        <v>108005991366</v>
      </c>
      <c r="D25" s="14" t="s">
        <v>71</v>
      </c>
      <c r="E25" s="11">
        <f t="shared" si="0"/>
        <v>8938188.1600000001</v>
      </c>
      <c r="F25" s="22">
        <f>'[1]Thang 1'!$T$25</f>
        <v>8938188.1600000001</v>
      </c>
      <c r="G25" s="11"/>
      <c r="H25" s="42"/>
    </row>
    <row r="26" spans="1:9" ht="20.100000000000001" customHeight="1">
      <c r="A26" s="11">
        <v>13</v>
      </c>
      <c r="B26" s="19" t="s">
        <v>35</v>
      </c>
      <c r="C26" s="20">
        <v>103005991359</v>
      </c>
      <c r="D26" s="14" t="s">
        <v>71</v>
      </c>
      <c r="E26" s="11">
        <f t="shared" si="0"/>
        <v>11285298.740000002</v>
      </c>
      <c r="F26" s="22">
        <f>'[1]Thang 1'!$T$26</f>
        <v>11285298.740000002</v>
      </c>
      <c r="G26" s="11"/>
      <c r="H26" s="42"/>
    </row>
    <row r="27" spans="1:9" ht="21" customHeight="1">
      <c r="A27" s="11">
        <v>14</v>
      </c>
      <c r="B27" s="19" t="s">
        <v>36</v>
      </c>
      <c r="C27" s="20">
        <v>107005991367</v>
      </c>
      <c r="D27" s="14" t="s">
        <v>71</v>
      </c>
      <c r="E27" s="11">
        <f t="shared" si="0"/>
        <v>2972550</v>
      </c>
      <c r="F27" s="22">
        <f>'[1]Thang 5'!$T$26</f>
        <v>2972550</v>
      </c>
      <c r="G27" s="11"/>
      <c r="H27" s="42"/>
      <c r="I27" s="29">
        <f>E27-'Thang 4'!E28</f>
        <v>-7207959.1850000005</v>
      </c>
    </row>
    <row r="28" spans="1:9" ht="20.100000000000001" customHeight="1">
      <c r="A28" s="11">
        <v>15</v>
      </c>
      <c r="B28" s="19" t="s">
        <v>37</v>
      </c>
      <c r="C28" s="20">
        <v>102005991362</v>
      </c>
      <c r="D28" s="14" t="s">
        <v>71</v>
      </c>
      <c r="E28" s="11">
        <f t="shared" si="0"/>
        <v>7568291.8449999997</v>
      </c>
      <c r="F28" s="22">
        <f>'[1]Thang 1'!$T$29</f>
        <v>7568291.8449999997</v>
      </c>
      <c r="G28" s="11"/>
      <c r="H28" s="42"/>
    </row>
    <row r="29" spans="1:9" ht="20.100000000000001" customHeight="1">
      <c r="A29" s="11">
        <v>16</v>
      </c>
      <c r="B29" s="19" t="s">
        <v>38</v>
      </c>
      <c r="C29" s="20">
        <v>104006106095</v>
      </c>
      <c r="D29" s="14" t="s">
        <v>71</v>
      </c>
      <c r="E29" s="11">
        <f t="shared" si="0"/>
        <v>7568291.8449999997</v>
      </c>
      <c r="F29" s="22">
        <f>'[1]Thang 1'!$T$30</f>
        <v>7568291.8449999997</v>
      </c>
      <c r="G29" s="11"/>
      <c r="H29" s="42"/>
    </row>
    <row r="30" spans="1:9" ht="20.100000000000001" customHeight="1">
      <c r="A30" s="11">
        <v>17</v>
      </c>
      <c r="B30" s="19" t="s">
        <v>39</v>
      </c>
      <c r="C30" s="20">
        <v>100006106099</v>
      </c>
      <c r="D30" s="14" t="s">
        <v>71</v>
      </c>
      <c r="E30" s="11">
        <f t="shared" si="0"/>
        <v>8221843.8399999999</v>
      </c>
      <c r="F30" s="22">
        <f>'[1]Thang 1'!$T$31</f>
        <v>8221843.8399999999</v>
      </c>
      <c r="G30" s="11"/>
      <c r="H30" s="42"/>
    </row>
    <row r="31" spans="1:9" ht="20.100000000000001" customHeight="1">
      <c r="A31" s="11">
        <v>18</v>
      </c>
      <c r="B31" s="19" t="s">
        <v>40</v>
      </c>
      <c r="C31" s="20">
        <v>106005727278</v>
      </c>
      <c r="D31" s="14" t="s">
        <v>71</v>
      </c>
      <c r="E31" s="11">
        <f t="shared" si="0"/>
        <v>7527885.2800000003</v>
      </c>
      <c r="F31" s="22">
        <f>'[1]Thang 1'!$T$32</f>
        <v>7527885.2800000003</v>
      </c>
      <c r="G31" s="11"/>
      <c r="H31" s="42"/>
    </row>
    <row r="32" spans="1:9" ht="20.100000000000001" customHeight="1">
      <c r="A32" s="11">
        <v>19</v>
      </c>
      <c r="B32" s="19" t="s">
        <v>41</v>
      </c>
      <c r="C32" s="20">
        <v>103001625901</v>
      </c>
      <c r="D32" s="14" t="s">
        <v>71</v>
      </c>
      <c r="E32" s="11">
        <f t="shared" si="0"/>
        <v>11774479.150000002</v>
      </c>
      <c r="F32" s="22">
        <f>'[1]Thang 1'!$T$33</f>
        <v>11774479.150000002</v>
      </c>
      <c r="G32" s="11"/>
      <c r="H32" s="42"/>
    </row>
    <row r="33" spans="1:9" ht="20.100000000000001" customHeight="1">
      <c r="A33" s="11">
        <v>20</v>
      </c>
      <c r="B33" s="19" t="s">
        <v>42</v>
      </c>
      <c r="C33" s="20">
        <v>108001625985</v>
      </c>
      <c r="D33" s="14" t="s">
        <v>71</v>
      </c>
      <c r="E33" s="11">
        <f t="shared" si="0"/>
        <v>7406665.5850000009</v>
      </c>
      <c r="F33" s="22">
        <f>'[1]Thang 1'!$T$34</f>
        <v>7406665.5850000009</v>
      </c>
      <c r="G33" s="11"/>
      <c r="H33" s="42"/>
    </row>
    <row r="34" spans="1:9" ht="20.100000000000001" customHeight="1">
      <c r="A34" s="11">
        <v>21</v>
      </c>
      <c r="B34" s="19" t="s">
        <v>43</v>
      </c>
      <c r="C34" s="20">
        <v>107002310309</v>
      </c>
      <c r="D34" s="14" t="s">
        <v>71</v>
      </c>
      <c r="E34" s="11">
        <f t="shared" si="0"/>
        <v>8604171.1349999979</v>
      </c>
      <c r="F34" s="22">
        <f>'[1]Thang 1'!$T$35</f>
        <v>8604171.1349999979</v>
      </c>
      <c r="G34" s="11"/>
      <c r="H34" s="42"/>
    </row>
    <row r="35" spans="1:9" ht="20.100000000000001" customHeight="1">
      <c r="A35" s="11">
        <v>22</v>
      </c>
      <c r="B35" s="19" t="s">
        <v>44</v>
      </c>
      <c r="C35" s="20">
        <v>102002310317</v>
      </c>
      <c r="D35" s="14" t="s">
        <v>71</v>
      </c>
      <c r="E35" s="11">
        <f t="shared" si="0"/>
        <v>8177303.2699999996</v>
      </c>
      <c r="F35" s="22">
        <f>'[1]Thang 1'!$T$36</f>
        <v>8177303.2699999996</v>
      </c>
      <c r="G35" s="11"/>
      <c r="H35" s="42"/>
    </row>
    <row r="36" spans="1:9" ht="20.100000000000001" customHeight="1">
      <c r="A36" s="11">
        <v>23</v>
      </c>
      <c r="B36" s="19" t="s">
        <v>45</v>
      </c>
      <c r="C36" s="20">
        <v>109003327638</v>
      </c>
      <c r="D36" s="14" t="s">
        <v>71</v>
      </c>
      <c r="E36" s="11">
        <f t="shared" si="0"/>
        <v>8221843.8399999999</v>
      </c>
      <c r="F36" s="22">
        <f>'[1]Thang 1'!$T$37</f>
        <v>8221843.8399999999</v>
      </c>
      <c r="G36" s="11"/>
      <c r="H36" s="42"/>
    </row>
    <row r="37" spans="1:9" ht="20.100000000000001" customHeight="1">
      <c r="A37" s="11">
        <v>24</v>
      </c>
      <c r="B37" s="19" t="s">
        <v>46</v>
      </c>
      <c r="C37" s="20">
        <v>102001855205</v>
      </c>
      <c r="D37" s="14" t="s">
        <v>71</v>
      </c>
      <c r="E37" s="11">
        <f t="shared" si="0"/>
        <v>13730899.452399999</v>
      </c>
      <c r="F37" s="22">
        <f>'[1]Thang 1'!$T$38</f>
        <v>13730899.452399999</v>
      </c>
      <c r="G37" s="11"/>
      <c r="H37" s="42"/>
    </row>
    <row r="38" spans="1:9" ht="20.100000000000001" customHeight="1">
      <c r="A38" s="11">
        <v>25</v>
      </c>
      <c r="B38" s="19" t="s">
        <v>47</v>
      </c>
      <c r="C38" s="20">
        <v>103869241002</v>
      </c>
      <c r="D38" s="14" t="s">
        <v>71</v>
      </c>
      <c r="E38" s="11">
        <f t="shared" si="0"/>
        <v>8221843.8399999999</v>
      </c>
      <c r="F38" s="22">
        <f>'[1]Thang 1'!$T$39</f>
        <v>8221843.8399999999</v>
      </c>
      <c r="G38" s="11"/>
      <c r="H38" s="42"/>
    </row>
    <row r="39" spans="1:9" ht="18.75" customHeight="1">
      <c r="A39" s="11">
        <v>26</v>
      </c>
      <c r="B39" s="19" t="s">
        <v>48</v>
      </c>
      <c r="C39" s="20">
        <v>106005605651</v>
      </c>
      <c r="D39" s="14" t="s">
        <v>71</v>
      </c>
      <c r="E39" s="11">
        <f t="shared" si="0"/>
        <v>9385903.3600000013</v>
      </c>
      <c r="F39" s="22">
        <f>'[1]Thang 5'!$T$38</f>
        <v>9385903.3600000013</v>
      </c>
      <c r="G39" s="11"/>
      <c r="H39" s="42"/>
      <c r="I39" s="29">
        <f>E39-'Thang 4'!E40</f>
        <v>447715.20000000112</v>
      </c>
    </row>
    <row r="40" spans="1:9" ht="20.100000000000001" customHeight="1">
      <c r="A40" s="11">
        <v>27</v>
      </c>
      <c r="B40" s="19" t="s">
        <v>49</v>
      </c>
      <c r="C40" s="20">
        <v>103871526371</v>
      </c>
      <c r="D40" s="14" t="s">
        <v>71</v>
      </c>
      <c r="E40" s="11">
        <f t="shared" si="0"/>
        <v>8889380.2300000004</v>
      </c>
      <c r="F40" s="22">
        <f>'[1]Thang 1'!$T$41</f>
        <v>8889380.2300000004</v>
      </c>
      <c r="G40" s="11"/>
      <c r="H40" s="42"/>
    </row>
    <row r="41" spans="1:9" ht="20.100000000000001" customHeight="1">
      <c r="A41" s="11">
        <v>28</v>
      </c>
      <c r="B41" s="19" t="s">
        <v>50</v>
      </c>
      <c r="C41" s="20">
        <v>104870802054</v>
      </c>
      <c r="D41" s="14" t="s">
        <v>71</v>
      </c>
      <c r="E41" s="11">
        <f t="shared" si="0"/>
        <v>8221843.8399999999</v>
      </c>
      <c r="F41" s="22">
        <f>'[1]Thang 1'!$T$42</f>
        <v>8221843.8399999999</v>
      </c>
      <c r="G41" s="11"/>
      <c r="H41" s="42"/>
    </row>
    <row r="42" spans="1:9" ht="20.100000000000001" customHeight="1">
      <c r="A42" s="11">
        <v>29</v>
      </c>
      <c r="B42" s="19" t="s">
        <v>24</v>
      </c>
      <c r="C42" s="20">
        <v>106001859740</v>
      </c>
      <c r="D42" s="14" t="s">
        <v>71</v>
      </c>
      <c r="E42" s="11">
        <f>F42</f>
        <v>4441243</v>
      </c>
      <c r="F42" s="21">
        <f>'[1]Thang 1'!$T$15</f>
        <v>4441243</v>
      </c>
      <c r="G42" s="11"/>
      <c r="H42" s="42"/>
    </row>
    <row r="43" spans="1:9" ht="20.100000000000001" customHeight="1">
      <c r="A43" s="11">
        <v>30</v>
      </c>
      <c r="B43" s="19" t="s">
        <v>51</v>
      </c>
      <c r="C43" s="20">
        <v>100005394813</v>
      </c>
      <c r="D43" s="14" t="s">
        <v>71</v>
      </c>
      <c r="E43" s="11">
        <f t="shared" si="0"/>
        <v>4825663</v>
      </c>
      <c r="F43" s="21">
        <f>'[1]Thang 1'!$T$43</f>
        <v>4825663</v>
      </c>
      <c r="G43" s="11"/>
      <c r="H43" s="42"/>
    </row>
    <row r="44" spans="1:9" ht="20.100000000000001" customHeight="1">
      <c r="A44" s="15" t="s">
        <v>52</v>
      </c>
      <c r="B44" s="16" t="s">
        <v>70</v>
      </c>
      <c r="C44" s="13"/>
      <c r="D44" s="14"/>
      <c r="E44" s="15">
        <f>G44</f>
        <v>5490650</v>
      </c>
      <c r="F44" s="15"/>
      <c r="G44" s="23">
        <f>SUM(G45:G46)</f>
        <v>5490650</v>
      </c>
      <c r="H44" s="44"/>
    </row>
    <row r="45" spans="1:9" ht="20.100000000000001" customHeight="1">
      <c r="A45" s="11">
        <v>1</v>
      </c>
      <c r="B45" s="18" t="s">
        <v>53</v>
      </c>
      <c r="C45" s="20">
        <v>102006204933</v>
      </c>
      <c r="D45" s="14" t="s">
        <v>71</v>
      </c>
      <c r="E45" s="22">
        <f>G45</f>
        <v>2745325</v>
      </c>
      <c r="F45" s="22"/>
      <c r="G45" s="22">
        <f>'[1]Thang 1'!$T$46</f>
        <v>2745325</v>
      </c>
      <c r="H45" s="45"/>
    </row>
    <row r="46" spans="1:9" ht="20.100000000000001" customHeight="1">
      <c r="A46" s="11">
        <v>2</v>
      </c>
      <c r="B46" s="19" t="s">
        <v>54</v>
      </c>
      <c r="C46" s="20">
        <v>103002159062</v>
      </c>
      <c r="D46" s="14" t="s">
        <v>71</v>
      </c>
      <c r="E46" s="21">
        <f>G46</f>
        <v>2745325</v>
      </c>
      <c r="F46" s="21"/>
      <c r="G46" s="21">
        <f>'[1]Thang 1'!$T$47</f>
        <v>2745325</v>
      </c>
      <c r="H46" s="46"/>
    </row>
    <row r="47" spans="1:9" ht="20.100000000000001" customHeight="1">
      <c r="A47" s="24"/>
      <c r="B47" s="25"/>
      <c r="C47" s="26"/>
      <c r="D47" s="27"/>
      <c r="E47" s="24"/>
      <c r="F47" s="24"/>
      <c r="G47" s="24"/>
      <c r="H47" s="47"/>
      <c r="I47" s="29"/>
    </row>
    <row r="48" spans="1:9" ht="20.100000000000001" customHeight="1">
      <c r="A48" s="28"/>
      <c r="B48" s="100" t="s">
        <v>85</v>
      </c>
      <c r="C48" s="100"/>
      <c r="D48" s="100"/>
      <c r="E48" s="100"/>
      <c r="F48" s="100"/>
      <c r="G48" s="100"/>
      <c r="H48" s="100"/>
    </row>
    <row r="49" spans="1:8" ht="20.100000000000001" customHeight="1">
      <c r="A49" s="28"/>
      <c r="B49" s="30" t="s">
        <v>57</v>
      </c>
      <c r="C49" s="31"/>
      <c r="D49" s="31"/>
      <c r="E49" s="31"/>
      <c r="F49" s="31"/>
      <c r="G49" s="29"/>
    </row>
    <row r="50" spans="1:8" ht="20.100000000000001" customHeight="1">
      <c r="A50" s="28"/>
      <c r="B50" s="101" t="s">
        <v>92</v>
      </c>
      <c r="C50" s="101"/>
      <c r="D50" s="101"/>
      <c r="E50" s="101"/>
      <c r="F50" s="101"/>
      <c r="G50" s="101"/>
      <c r="H50" s="101"/>
    </row>
    <row r="51" spans="1:8" ht="20.100000000000001" customHeight="1">
      <c r="A51" s="28"/>
      <c r="B51" s="101" t="s">
        <v>92</v>
      </c>
      <c r="C51" s="101"/>
      <c r="D51" s="101"/>
      <c r="E51" s="101"/>
      <c r="F51" s="101"/>
      <c r="G51" s="101"/>
      <c r="H51" s="101"/>
    </row>
    <row r="52" spans="1:8" ht="20.100000000000001" customHeight="1">
      <c r="A52" s="28"/>
      <c r="B52" s="101" t="s">
        <v>92</v>
      </c>
      <c r="C52" s="101"/>
      <c r="D52" s="101"/>
      <c r="E52" s="101"/>
      <c r="F52" s="101"/>
      <c r="G52" s="101"/>
      <c r="H52" s="101"/>
    </row>
    <row r="53" spans="1:8" ht="20.100000000000001" customHeight="1">
      <c r="A53" s="28"/>
      <c r="B53" s="31"/>
      <c r="C53" s="31"/>
      <c r="D53" s="31"/>
      <c r="E53" s="31"/>
      <c r="F53" s="102" t="s">
        <v>94</v>
      </c>
      <c r="G53" s="102"/>
      <c r="H53" s="102"/>
    </row>
    <row r="54" spans="1:8" ht="20.100000000000001" customHeight="1">
      <c r="A54" s="103" t="s">
        <v>59</v>
      </c>
      <c r="B54" s="103"/>
      <c r="C54" s="103" t="s">
        <v>60</v>
      </c>
      <c r="D54" s="103"/>
      <c r="E54" s="103"/>
      <c r="F54" s="103" t="s">
        <v>55</v>
      </c>
      <c r="G54" s="103"/>
      <c r="H54" s="103"/>
    </row>
    <row r="55" spans="1:8" ht="20.100000000000001" customHeight="1"/>
    <row r="56" spans="1:8" ht="20.100000000000001" customHeight="1"/>
    <row r="57" spans="1:8" ht="20.100000000000001" customHeight="1"/>
    <row r="58" spans="1:8" ht="20.100000000000001" customHeight="1">
      <c r="A58" s="103" t="s">
        <v>24</v>
      </c>
      <c r="B58" s="103"/>
      <c r="C58" s="103" t="s">
        <v>24</v>
      </c>
      <c r="D58" s="103"/>
      <c r="E58" s="103"/>
      <c r="F58" s="103" t="s">
        <v>21</v>
      </c>
      <c r="G58" s="103"/>
      <c r="H58" s="103"/>
    </row>
    <row r="59" spans="1:8" ht="20.100000000000001" customHeight="1">
      <c r="B59" s="58"/>
      <c r="C59" s="58"/>
      <c r="D59" s="58"/>
      <c r="E59" s="58"/>
      <c r="F59" s="58"/>
      <c r="G59" s="58"/>
      <c r="H59" s="58"/>
    </row>
    <row r="60" spans="1:8" ht="20.100000000000001" customHeight="1">
      <c r="A60" s="103" t="s">
        <v>63</v>
      </c>
      <c r="B60" s="103"/>
      <c r="C60" s="103"/>
      <c r="D60" s="103"/>
      <c r="E60" s="103"/>
      <c r="F60" s="103"/>
      <c r="G60" s="103"/>
      <c r="H60" s="103"/>
    </row>
    <row r="61" spans="1:8" ht="20.100000000000001" customHeight="1">
      <c r="E61" s="104" t="s">
        <v>69</v>
      </c>
      <c r="F61" s="104"/>
      <c r="G61" s="104"/>
    </row>
    <row r="62" spans="1:8" ht="20.100000000000001" customHeight="1">
      <c r="B62" s="103" t="s">
        <v>66</v>
      </c>
      <c r="C62" s="103"/>
      <c r="D62" s="103"/>
      <c r="E62" s="103" t="s">
        <v>64</v>
      </c>
      <c r="F62" s="103"/>
      <c r="G62" s="103"/>
      <c r="H62" s="103"/>
    </row>
    <row r="63" spans="1:8" ht="20.100000000000001" customHeight="1">
      <c r="E63" s="103" t="s">
        <v>65</v>
      </c>
      <c r="F63" s="103"/>
      <c r="G63" s="103"/>
      <c r="H63" s="103"/>
    </row>
    <row r="64" spans="1:8" ht="20.100000000000001" customHeight="1"/>
    <row r="65" ht="20.100000000000001" customHeight="1"/>
  </sheetData>
  <mergeCells count="30">
    <mergeCell ref="B7:H7"/>
    <mergeCell ref="A1:H1"/>
    <mergeCell ref="A2:H2"/>
    <mergeCell ref="B4:F4"/>
    <mergeCell ref="B5:F5"/>
    <mergeCell ref="B6:H6"/>
    <mergeCell ref="F53:H53"/>
    <mergeCell ref="G8:H8"/>
    <mergeCell ref="A9:A10"/>
    <mergeCell ref="B9:B10"/>
    <mergeCell ref="C9:D9"/>
    <mergeCell ref="E9:E10"/>
    <mergeCell ref="F9:G9"/>
    <mergeCell ref="H9:H10"/>
    <mergeCell ref="C11:D11"/>
    <mergeCell ref="B48:H48"/>
    <mergeCell ref="B50:H50"/>
    <mergeCell ref="B51:H51"/>
    <mergeCell ref="B52:H52"/>
    <mergeCell ref="A54:B54"/>
    <mergeCell ref="C54:E54"/>
    <mergeCell ref="F54:H54"/>
    <mergeCell ref="A58:B58"/>
    <mergeCell ref="C58:E58"/>
    <mergeCell ref="F58:H58"/>
    <mergeCell ref="A60:H60"/>
    <mergeCell ref="E61:G61"/>
    <mergeCell ref="B62:D62"/>
    <mergeCell ref="E62:H62"/>
    <mergeCell ref="E63:H63"/>
  </mergeCells>
  <pageMargins left="0.19685039370078741" right="0.23622047244094491" top="0.39370078740157483" bottom="0.39370078740157483" header="0.31496062992125984" footer="0.31496062992125984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65"/>
  <sheetViews>
    <sheetView topLeftCell="A43" workbookViewId="0">
      <selection activeCell="I47" sqref="I47"/>
    </sheetView>
  </sheetViews>
  <sheetFormatPr defaultRowHeight="15"/>
  <cols>
    <col min="1" max="1" width="3.625" style="1" customWidth="1"/>
    <col min="2" max="2" width="19" style="1" customWidth="1"/>
    <col min="3" max="3" width="12.125" style="1" customWidth="1"/>
    <col min="4" max="4" width="17.25" style="1" bestFit="1" customWidth="1"/>
    <col min="5" max="5" width="11.125" style="1" customWidth="1"/>
    <col min="6" max="6" width="13.5" style="1" customWidth="1"/>
    <col min="7" max="7" width="8.625" style="1" customWidth="1"/>
    <col min="8" max="8" width="8" style="1" customWidth="1"/>
    <col min="9" max="9" width="10.875" style="1" bestFit="1" customWidth="1"/>
    <col min="10" max="10" width="10.5" style="1" bestFit="1" customWidth="1"/>
    <col min="11" max="16384" width="9" style="1"/>
  </cols>
  <sheetData>
    <row r="1" spans="1:10" ht="23.25" customHeight="1">
      <c r="A1" s="88" t="s">
        <v>0</v>
      </c>
      <c r="B1" s="88"/>
      <c r="C1" s="88"/>
      <c r="D1" s="88"/>
      <c r="E1" s="88"/>
      <c r="F1" s="88"/>
      <c r="G1" s="88"/>
      <c r="H1" s="88"/>
    </row>
    <row r="2" spans="1:10" ht="20.100000000000001" customHeight="1">
      <c r="A2" s="89" t="s">
        <v>89</v>
      </c>
      <c r="B2" s="89"/>
      <c r="C2" s="89"/>
      <c r="D2" s="89"/>
      <c r="E2" s="89"/>
      <c r="F2" s="89"/>
      <c r="G2" s="89"/>
      <c r="H2" s="89"/>
    </row>
    <row r="3" spans="1:10" ht="20.100000000000001" customHeight="1">
      <c r="A3" s="56"/>
      <c r="B3" s="36" t="s">
        <v>74</v>
      </c>
      <c r="D3" s="36" t="s">
        <v>75</v>
      </c>
      <c r="E3" s="35"/>
      <c r="F3" s="35"/>
      <c r="G3" s="35"/>
      <c r="H3" s="35"/>
    </row>
    <row r="4" spans="1:10" ht="20.100000000000001" customHeight="1">
      <c r="A4" s="56"/>
      <c r="B4" s="90" t="s">
        <v>2</v>
      </c>
      <c r="C4" s="90"/>
      <c r="D4" s="90"/>
      <c r="E4" s="90"/>
      <c r="F4" s="90"/>
    </row>
    <row r="5" spans="1:10" ht="20.100000000000001" customHeight="1">
      <c r="A5" s="56"/>
      <c r="B5" s="90" t="s">
        <v>3</v>
      </c>
      <c r="C5" s="90"/>
      <c r="D5" s="90"/>
      <c r="E5" s="90"/>
      <c r="F5" s="90"/>
    </row>
    <row r="6" spans="1:10" ht="20.100000000000001" customHeight="1">
      <c r="A6" s="56"/>
      <c r="B6" s="90" t="s">
        <v>72</v>
      </c>
      <c r="C6" s="90"/>
      <c r="D6" s="90"/>
      <c r="E6" s="90"/>
      <c r="F6" s="90"/>
      <c r="G6" s="90"/>
      <c r="H6" s="90"/>
    </row>
    <row r="7" spans="1:10" ht="20.100000000000001" customHeight="1">
      <c r="A7" s="56"/>
      <c r="B7" s="105" t="s">
        <v>90</v>
      </c>
      <c r="C7" s="105"/>
      <c r="D7" s="105"/>
      <c r="E7" s="105"/>
      <c r="F7" s="105"/>
      <c r="G7" s="105"/>
      <c r="H7" s="105"/>
    </row>
    <row r="8" spans="1:10">
      <c r="A8" s="56"/>
      <c r="B8" s="3"/>
      <c r="C8" s="4"/>
      <c r="D8" s="4"/>
      <c r="E8" s="4"/>
      <c r="G8" s="91" t="s">
        <v>67</v>
      </c>
      <c r="H8" s="91"/>
    </row>
    <row r="9" spans="1:10" ht="18.75" customHeight="1">
      <c r="A9" s="92" t="s">
        <v>4</v>
      </c>
      <c r="B9" s="92" t="s">
        <v>5</v>
      </c>
      <c r="C9" s="93" t="s">
        <v>6</v>
      </c>
      <c r="D9" s="93"/>
      <c r="E9" s="94" t="s">
        <v>7</v>
      </c>
      <c r="F9" s="96" t="s">
        <v>68</v>
      </c>
      <c r="G9" s="97"/>
      <c r="H9" s="94" t="s">
        <v>9</v>
      </c>
    </row>
    <row r="10" spans="1:10" s="8" customFormat="1" ht="59.25" customHeight="1">
      <c r="A10" s="92"/>
      <c r="B10" s="92"/>
      <c r="C10" s="54" t="s">
        <v>10</v>
      </c>
      <c r="D10" s="6" t="s">
        <v>11</v>
      </c>
      <c r="E10" s="95"/>
      <c r="F10" s="55" t="s">
        <v>8</v>
      </c>
      <c r="G10" s="55" t="s">
        <v>62</v>
      </c>
      <c r="H10" s="95"/>
    </row>
    <row r="11" spans="1:10" s="8" customFormat="1" ht="20.100000000000001" customHeight="1">
      <c r="A11" s="9" t="s">
        <v>12</v>
      </c>
      <c r="B11" s="10" t="s">
        <v>13</v>
      </c>
      <c r="C11" s="98" t="s">
        <v>14</v>
      </c>
      <c r="D11" s="99"/>
      <c r="E11" s="9" t="s">
        <v>15</v>
      </c>
      <c r="F11" s="9" t="s">
        <v>16</v>
      </c>
      <c r="G11" s="10" t="s">
        <v>17</v>
      </c>
      <c r="H11" s="10" t="s">
        <v>18</v>
      </c>
    </row>
    <row r="12" spans="1:10" s="8" customFormat="1" ht="20.100000000000001" customHeight="1">
      <c r="A12" s="11"/>
      <c r="B12" s="12" t="s">
        <v>7</v>
      </c>
      <c r="C12" s="13"/>
      <c r="D12" s="14"/>
      <c r="E12" s="15">
        <f>E13+E44</f>
        <v>301553781.2094</v>
      </c>
      <c r="F12" s="15">
        <f>F13</f>
        <v>296063131.2094</v>
      </c>
      <c r="G12" s="15">
        <f>G44</f>
        <v>5490650</v>
      </c>
      <c r="H12" s="42"/>
      <c r="I12" s="41">
        <f>G12+F12</f>
        <v>301553781.2094</v>
      </c>
      <c r="J12" s="41">
        <f>I12-'Thang 5'!E12</f>
        <v>-13992958.611100018</v>
      </c>
    </row>
    <row r="13" spans="1:10" s="8" customFormat="1" ht="20.100000000000001" customHeight="1">
      <c r="A13" s="15" t="s">
        <v>19</v>
      </c>
      <c r="B13" s="16" t="s">
        <v>20</v>
      </c>
      <c r="C13" s="13"/>
      <c r="D13" s="14"/>
      <c r="E13" s="15">
        <f>F13</f>
        <v>296063131.2094</v>
      </c>
      <c r="F13" s="15">
        <f>SUM(F14:F43)</f>
        <v>296063131.2094</v>
      </c>
      <c r="G13" s="33"/>
      <c r="H13" s="43"/>
    </row>
    <row r="14" spans="1:10" ht="20.100000000000001" customHeight="1">
      <c r="A14" s="11">
        <v>1</v>
      </c>
      <c r="B14" s="18" t="s">
        <v>21</v>
      </c>
      <c r="C14" s="13">
        <v>108006529485</v>
      </c>
      <c r="D14" s="14" t="s">
        <v>71</v>
      </c>
      <c r="E14" s="11">
        <f>F14</f>
        <v>14824197.963500001</v>
      </c>
      <c r="F14" s="11">
        <f>'[1]Thang 1'!$T$12</f>
        <v>14824197.963500001</v>
      </c>
      <c r="G14" s="11"/>
      <c r="H14" s="42"/>
    </row>
    <row r="15" spans="1:10" ht="20.100000000000001" customHeight="1">
      <c r="A15" s="11">
        <v>2</v>
      </c>
      <c r="B15" s="19" t="s">
        <v>22</v>
      </c>
      <c r="C15" s="20">
        <v>109005991338</v>
      </c>
      <c r="D15" s="14" t="s">
        <v>71</v>
      </c>
      <c r="E15" s="11">
        <f t="shared" ref="E15:E43" si="0">F15</f>
        <v>15047244.049899997</v>
      </c>
      <c r="F15" s="21">
        <f>'[1]Thang 1'!$T$13</f>
        <v>15047244.049899997</v>
      </c>
      <c r="G15" s="11"/>
      <c r="H15" s="42"/>
    </row>
    <row r="16" spans="1:10" ht="20.100000000000001" customHeight="1">
      <c r="A16" s="11">
        <v>3</v>
      </c>
      <c r="B16" s="19" t="s">
        <v>23</v>
      </c>
      <c r="C16" s="20">
        <v>109003780908</v>
      </c>
      <c r="D16" s="14" t="s">
        <v>71</v>
      </c>
      <c r="E16" s="11">
        <f t="shared" si="0"/>
        <v>7617428.3200000012</v>
      </c>
      <c r="F16" s="21">
        <f>'[1]Thang 1'!$T$14</f>
        <v>7617428.3200000012</v>
      </c>
      <c r="G16" s="11"/>
      <c r="H16" s="42"/>
    </row>
    <row r="17" spans="1:9" ht="20.100000000000001" customHeight="1">
      <c r="A17" s="11">
        <v>4</v>
      </c>
      <c r="B17" s="19" t="s">
        <v>25</v>
      </c>
      <c r="C17" s="20">
        <v>109005991341</v>
      </c>
      <c r="D17" s="14" t="s">
        <v>71</v>
      </c>
      <c r="E17" s="11">
        <f t="shared" si="0"/>
        <v>14040299.1742</v>
      </c>
      <c r="F17" s="21">
        <f>'[1]Thang 1'!$T$16</f>
        <v>14040299.1742</v>
      </c>
      <c r="G17" s="11"/>
      <c r="H17" s="42"/>
    </row>
    <row r="18" spans="1:9" ht="20.100000000000001" customHeight="1">
      <c r="A18" s="11">
        <v>5</v>
      </c>
      <c r="B18" s="19" t="s">
        <v>27</v>
      </c>
      <c r="C18" s="20">
        <v>107005991343</v>
      </c>
      <c r="D18" s="14" t="s">
        <v>71</v>
      </c>
      <c r="E18" s="11">
        <f t="shared" si="0"/>
        <v>13899508.2994</v>
      </c>
      <c r="F18" s="21">
        <f>'[1]Thang 1'!$T$18</f>
        <v>13899508.2994</v>
      </c>
      <c r="G18" s="11"/>
      <c r="H18" s="42"/>
    </row>
    <row r="19" spans="1:9" ht="20.100000000000001" customHeight="1">
      <c r="A19" s="11">
        <v>6</v>
      </c>
      <c r="B19" s="19" t="s">
        <v>28</v>
      </c>
      <c r="C19" s="20">
        <v>106005991344</v>
      </c>
      <c r="D19" s="14" t="s">
        <v>71</v>
      </c>
      <c r="E19" s="11">
        <f t="shared" si="0"/>
        <v>13705677.835000001</v>
      </c>
      <c r="F19" s="21">
        <f>'[1]Thang 1'!$T$19</f>
        <v>13705677.835000001</v>
      </c>
      <c r="G19" s="11"/>
      <c r="H19" s="42"/>
    </row>
    <row r="20" spans="1:9" ht="20.100000000000001" customHeight="1">
      <c r="A20" s="11">
        <v>7</v>
      </c>
      <c r="B20" s="19" t="s">
        <v>29</v>
      </c>
      <c r="C20" s="20">
        <v>108005991339</v>
      </c>
      <c r="D20" s="14" t="s">
        <v>71</v>
      </c>
      <c r="E20" s="11">
        <f t="shared" si="0"/>
        <v>13287735.07</v>
      </c>
      <c r="F20" s="21">
        <f>'[1]Thang 1'!$T$20</f>
        <v>13287735.07</v>
      </c>
      <c r="G20" s="11"/>
      <c r="H20" s="42"/>
    </row>
    <row r="21" spans="1:9" ht="20.100000000000001" customHeight="1">
      <c r="A21" s="11">
        <v>8</v>
      </c>
      <c r="B21" s="19" t="s">
        <v>30</v>
      </c>
      <c r="C21" s="20">
        <v>101005991349</v>
      </c>
      <c r="D21" s="14" t="s">
        <v>71</v>
      </c>
      <c r="E21" s="11">
        <f t="shared" si="0"/>
        <v>13088502.699999999</v>
      </c>
      <c r="F21" s="21">
        <f>'[1]Thang 1'!$T$21</f>
        <v>13088502.699999999</v>
      </c>
      <c r="G21" s="11"/>
      <c r="H21" s="42"/>
    </row>
    <row r="22" spans="1:9" ht="20.100000000000001" customHeight="1">
      <c r="A22" s="11">
        <v>9</v>
      </c>
      <c r="B22" s="18" t="s">
        <v>31</v>
      </c>
      <c r="C22" s="20">
        <v>102005991350</v>
      </c>
      <c r="D22" s="14" t="s">
        <v>71</v>
      </c>
      <c r="E22" s="11">
        <f t="shared" si="0"/>
        <v>13438852.359999999</v>
      </c>
      <c r="F22" s="21">
        <f>'[1]Thang 1'!$T$22</f>
        <v>13438852.359999999</v>
      </c>
      <c r="G22" s="11"/>
      <c r="H22" s="42"/>
    </row>
    <row r="23" spans="1:9" ht="20.100000000000001" customHeight="1">
      <c r="A23" s="11">
        <v>10</v>
      </c>
      <c r="B23" s="19" t="s">
        <v>32</v>
      </c>
      <c r="C23" s="20">
        <v>109005991353</v>
      </c>
      <c r="D23" s="14" t="s">
        <v>71</v>
      </c>
      <c r="E23" s="11">
        <f t="shared" si="0"/>
        <v>12930637.944999998</v>
      </c>
      <c r="F23" s="21">
        <f>'[1]Thang 1'!$T$23</f>
        <v>12930637.944999998</v>
      </c>
      <c r="G23" s="11"/>
      <c r="H23" s="42"/>
    </row>
    <row r="24" spans="1:9" ht="20.100000000000001" customHeight="1">
      <c r="A24" s="11">
        <v>11</v>
      </c>
      <c r="B24" s="19" t="s">
        <v>33</v>
      </c>
      <c r="C24" s="20">
        <v>108005991354</v>
      </c>
      <c r="D24" s="14" t="s">
        <v>71</v>
      </c>
      <c r="E24" s="11">
        <f t="shared" si="0"/>
        <v>8199458.0800000001</v>
      </c>
      <c r="F24" s="21">
        <f>'[1]Thang 1'!$T$24</f>
        <v>8199458.0800000001</v>
      </c>
      <c r="G24" s="11"/>
      <c r="H24" s="42"/>
    </row>
    <row r="25" spans="1:9" ht="20.100000000000001" customHeight="1">
      <c r="A25" s="11">
        <v>12</v>
      </c>
      <c r="B25" s="19" t="s">
        <v>34</v>
      </c>
      <c r="C25" s="20">
        <v>108005991366</v>
      </c>
      <c r="D25" s="14" t="s">
        <v>71</v>
      </c>
      <c r="E25" s="11">
        <f t="shared" si="0"/>
        <v>8938188.1600000001</v>
      </c>
      <c r="F25" s="22">
        <f>'[1]Thang 1'!$T$25</f>
        <v>8938188.1600000001</v>
      </c>
      <c r="G25" s="11"/>
      <c r="H25" s="42"/>
    </row>
    <row r="26" spans="1:9" ht="20.100000000000001" customHeight="1">
      <c r="A26" s="11">
        <v>13</v>
      </c>
      <c r="B26" s="19" t="s">
        <v>35</v>
      </c>
      <c r="C26" s="20">
        <v>103005991359</v>
      </c>
      <c r="D26" s="14" t="s">
        <v>71</v>
      </c>
      <c r="E26" s="11">
        <f t="shared" si="0"/>
        <v>11285298.740000002</v>
      </c>
      <c r="F26" s="22">
        <f>'[1]Thang 1'!$T$26</f>
        <v>11285298.740000002</v>
      </c>
      <c r="G26" s="11"/>
      <c r="H26" s="42"/>
    </row>
    <row r="27" spans="1:9" ht="21" customHeight="1">
      <c r="A27" s="11">
        <v>14</v>
      </c>
      <c r="B27" s="19" t="s">
        <v>36</v>
      </c>
      <c r="C27" s="20">
        <v>107005991367</v>
      </c>
      <c r="D27" s="14" t="s">
        <v>71</v>
      </c>
      <c r="E27" s="11">
        <f t="shared" si="0"/>
        <v>2972550</v>
      </c>
      <c r="F27" s="22">
        <f>'[1]Thang 5'!$T$26</f>
        <v>2972550</v>
      </c>
      <c r="G27" s="11"/>
      <c r="H27" s="42"/>
      <c r="I27" s="29">
        <f>E27-'Thang 4'!E28</f>
        <v>-7207959.1850000005</v>
      </c>
    </row>
    <row r="28" spans="1:9" ht="20.100000000000001" customHeight="1">
      <c r="A28" s="11">
        <v>15</v>
      </c>
      <c r="B28" s="19" t="s">
        <v>37</v>
      </c>
      <c r="C28" s="20">
        <v>102005991362</v>
      </c>
      <c r="D28" s="14" t="s">
        <v>71</v>
      </c>
      <c r="E28" s="11">
        <f t="shared" si="0"/>
        <v>7568291.8449999997</v>
      </c>
      <c r="F28" s="22">
        <f>'[1]Thang 1'!$T$29</f>
        <v>7568291.8449999997</v>
      </c>
      <c r="G28" s="11"/>
      <c r="H28" s="42"/>
    </row>
    <row r="29" spans="1:9" ht="20.100000000000001" customHeight="1">
      <c r="A29" s="11">
        <v>16</v>
      </c>
      <c r="B29" s="19" t="s">
        <v>38</v>
      </c>
      <c r="C29" s="20">
        <v>104006106095</v>
      </c>
      <c r="D29" s="14" t="s">
        <v>71</v>
      </c>
      <c r="E29" s="11">
        <f t="shared" si="0"/>
        <v>7568291.8449999997</v>
      </c>
      <c r="F29" s="22">
        <f>'[1]Thang 1'!$T$30</f>
        <v>7568291.8449999997</v>
      </c>
      <c r="G29" s="11"/>
      <c r="H29" s="42"/>
    </row>
    <row r="30" spans="1:9" ht="20.100000000000001" customHeight="1">
      <c r="A30" s="11">
        <v>17</v>
      </c>
      <c r="B30" s="19" t="s">
        <v>39</v>
      </c>
      <c r="C30" s="20">
        <v>100006106099</v>
      </c>
      <c r="D30" s="14" t="s">
        <v>71</v>
      </c>
      <c r="E30" s="11">
        <f t="shared" si="0"/>
        <v>8221843.8399999999</v>
      </c>
      <c r="F30" s="22">
        <f>'[1]Thang 1'!$T$31</f>
        <v>8221843.8399999999</v>
      </c>
      <c r="G30" s="11"/>
      <c r="H30" s="42"/>
    </row>
    <row r="31" spans="1:9" ht="20.100000000000001" customHeight="1">
      <c r="A31" s="11">
        <v>18</v>
      </c>
      <c r="B31" s="19" t="s">
        <v>40</v>
      </c>
      <c r="C31" s="20">
        <v>106005727278</v>
      </c>
      <c r="D31" s="14" t="s">
        <v>71</v>
      </c>
      <c r="E31" s="11">
        <f t="shared" si="0"/>
        <v>7527885.2800000003</v>
      </c>
      <c r="F31" s="22">
        <f>'[1]Thang 1'!$T$32</f>
        <v>7527885.2800000003</v>
      </c>
      <c r="G31" s="11"/>
      <c r="H31" s="42"/>
    </row>
    <row r="32" spans="1:9" ht="20.100000000000001" customHeight="1">
      <c r="A32" s="11">
        <v>19</v>
      </c>
      <c r="B32" s="19" t="s">
        <v>41</v>
      </c>
      <c r="C32" s="20">
        <v>103001625901</v>
      </c>
      <c r="D32" s="14" t="s">
        <v>71</v>
      </c>
      <c r="E32" s="11">
        <f t="shared" si="0"/>
        <v>11774479.150000002</v>
      </c>
      <c r="F32" s="22">
        <f>'[1]Thang 1'!$T$33</f>
        <v>11774479.150000002</v>
      </c>
      <c r="G32" s="11"/>
      <c r="H32" s="42"/>
    </row>
    <row r="33" spans="1:9" ht="20.100000000000001" customHeight="1">
      <c r="A33" s="11">
        <v>20</v>
      </c>
      <c r="B33" s="19" t="s">
        <v>42</v>
      </c>
      <c r="C33" s="20">
        <v>108001625985</v>
      </c>
      <c r="D33" s="14" t="s">
        <v>71</v>
      </c>
      <c r="E33" s="11">
        <f t="shared" si="0"/>
        <v>7406665.5850000009</v>
      </c>
      <c r="F33" s="22">
        <f>'[1]Thang 1'!$T$34</f>
        <v>7406665.5850000009</v>
      </c>
      <c r="G33" s="11"/>
      <c r="H33" s="42"/>
    </row>
    <row r="34" spans="1:9" ht="20.100000000000001" customHeight="1">
      <c r="A34" s="11">
        <v>21</v>
      </c>
      <c r="B34" s="19" t="s">
        <v>43</v>
      </c>
      <c r="C34" s="20">
        <v>107002310309</v>
      </c>
      <c r="D34" s="14" t="s">
        <v>71</v>
      </c>
      <c r="E34" s="11">
        <f t="shared" si="0"/>
        <v>8604171.1349999979</v>
      </c>
      <c r="F34" s="22">
        <f>'[1]Thang 1'!$T$35</f>
        <v>8604171.1349999979</v>
      </c>
      <c r="G34" s="11"/>
      <c r="H34" s="42"/>
    </row>
    <row r="35" spans="1:9" ht="20.100000000000001" customHeight="1">
      <c r="A35" s="11">
        <v>22</v>
      </c>
      <c r="B35" s="19" t="s">
        <v>44</v>
      </c>
      <c r="C35" s="20">
        <v>102002310317</v>
      </c>
      <c r="D35" s="14" t="s">
        <v>71</v>
      </c>
      <c r="E35" s="11">
        <f t="shared" si="0"/>
        <v>8177303.2699999996</v>
      </c>
      <c r="F35" s="22">
        <f>'[1]Thang 1'!$T$36</f>
        <v>8177303.2699999996</v>
      </c>
      <c r="G35" s="11"/>
      <c r="H35" s="42"/>
    </row>
    <row r="36" spans="1:9" ht="20.100000000000001" customHeight="1">
      <c r="A36" s="11">
        <v>23</v>
      </c>
      <c r="B36" s="19" t="s">
        <v>45</v>
      </c>
      <c r="C36" s="20">
        <v>109003327638</v>
      </c>
      <c r="D36" s="14" t="s">
        <v>71</v>
      </c>
      <c r="E36" s="11">
        <f t="shared" si="0"/>
        <v>8221843.8399999999</v>
      </c>
      <c r="F36" s="22">
        <f>'[1]Thang 1'!$T$37</f>
        <v>8221843.8399999999</v>
      </c>
      <c r="G36" s="11"/>
      <c r="H36" s="42"/>
    </row>
    <row r="37" spans="1:9" ht="20.100000000000001" customHeight="1">
      <c r="A37" s="11">
        <v>24</v>
      </c>
      <c r="B37" s="19" t="s">
        <v>46</v>
      </c>
      <c r="C37" s="20">
        <v>102001855205</v>
      </c>
      <c r="D37" s="14" t="s">
        <v>71</v>
      </c>
      <c r="E37" s="11">
        <f t="shared" si="0"/>
        <v>13730899.452399999</v>
      </c>
      <c r="F37" s="22">
        <f>'[1]Thang 1'!$T$38</f>
        <v>13730899.452399999</v>
      </c>
      <c r="G37" s="11"/>
      <c r="H37" s="42"/>
    </row>
    <row r="38" spans="1:9" ht="20.100000000000001" customHeight="1">
      <c r="A38" s="11">
        <v>25</v>
      </c>
      <c r="B38" s="19" t="s">
        <v>47</v>
      </c>
      <c r="C38" s="20">
        <v>103869241002</v>
      </c>
      <c r="D38" s="14" t="s">
        <v>71</v>
      </c>
      <c r="E38" s="11">
        <f t="shared" si="0"/>
        <v>8221843.8399999999</v>
      </c>
      <c r="F38" s="22">
        <f>'[1]Thang 1'!$T$39</f>
        <v>8221843.8399999999</v>
      </c>
      <c r="G38" s="11"/>
      <c r="H38" s="42"/>
    </row>
    <row r="39" spans="1:9" ht="18.75" customHeight="1">
      <c r="A39" s="11">
        <v>26</v>
      </c>
      <c r="B39" s="19" t="s">
        <v>48</v>
      </c>
      <c r="C39" s="20">
        <v>106005605651</v>
      </c>
      <c r="D39" s="14" t="s">
        <v>71</v>
      </c>
      <c r="E39" s="11">
        <f t="shared" si="0"/>
        <v>9385903.3600000013</v>
      </c>
      <c r="F39" s="22">
        <f>'[1]Thang 5'!$T$38</f>
        <v>9385903.3600000013</v>
      </c>
      <c r="G39" s="11"/>
      <c r="H39" s="42"/>
      <c r="I39" s="29">
        <f>E39-'Thang 4'!E40</f>
        <v>447715.20000000112</v>
      </c>
    </row>
    <row r="40" spans="1:9" ht="20.100000000000001" customHeight="1">
      <c r="A40" s="11">
        <v>27</v>
      </c>
      <c r="B40" s="19" t="s">
        <v>49</v>
      </c>
      <c r="C40" s="20">
        <v>103871526371</v>
      </c>
      <c r="D40" s="14" t="s">
        <v>71</v>
      </c>
      <c r="E40" s="11">
        <f t="shared" si="0"/>
        <v>8889380.2300000004</v>
      </c>
      <c r="F40" s="22">
        <f>'[1]Thang 1'!$T$41</f>
        <v>8889380.2300000004</v>
      </c>
      <c r="G40" s="11"/>
      <c r="H40" s="42"/>
    </row>
    <row r="41" spans="1:9" ht="20.100000000000001" customHeight="1">
      <c r="A41" s="11">
        <v>28</v>
      </c>
      <c r="B41" s="19" t="s">
        <v>50</v>
      </c>
      <c r="C41" s="20">
        <v>104870802054</v>
      </c>
      <c r="D41" s="14" t="s">
        <v>71</v>
      </c>
      <c r="E41" s="11">
        <f t="shared" si="0"/>
        <v>8221843.8399999999</v>
      </c>
      <c r="F41" s="22">
        <f>'[1]Thang 1'!$T$42</f>
        <v>8221843.8399999999</v>
      </c>
      <c r="G41" s="11"/>
      <c r="H41" s="42"/>
    </row>
    <row r="42" spans="1:9" ht="20.100000000000001" customHeight="1">
      <c r="A42" s="11">
        <v>29</v>
      </c>
      <c r="B42" s="19" t="s">
        <v>24</v>
      </c>
      <c r="C42" s="20">
        <v>106001859740</v>
      </c>
      <c r="D42" s="14" t="s">
        <v>71</v>
      </c>
      <c r="E42" s="11">
        <f>F42</f>
        <v>4441243</v>
      </c>
      <c r="F42" s="21">
        <f>'[1]Thang 1'!$T$15</f>
        <v>4441243</v>
      </c>
      <c r="G42" s="11"/>
      <c r="H42" s="42"/>
    </row>
    <row r="43" spans="1:9" ht="20.100000000000001" customHeight="1">
      <c r="A43" s="11">
        <v>30</v>
      </c>
      <c r="B43" s="19" t="s">
        <v>51</v>
      </c>
      <c r="C43" s="20">
        <v>100005394813</v>
      </c>
      <c r="D43" s="14" t="s">
        <v>71</v>
      </c>
      <c r="E43" s="11">
        <f t="shared" si="0"/>
        <v>4825663</v>
      </c>
      <c r="F43" s="21">
        <f>'[1]Thang 1'!$T$43</f>
        <v>4825663</v>
      </c>
      <c r="G43" s="11"/>
      <c r="H43" s="42"/>
    </row>
    <row r="44" spans="1:9" ht="20.100000000000001" customHeight="1">
      <c r="A44" s="15" t="s">
        <v>52</v>
      </c>
      <c r="B44" s="16" t="s">
        <v>70</v>
      </c>
      <c r="C44" s="13"/>
      <c r="D44" s="14"/>
      <c r="E44" s="15">
        <f>G44</f>
        <v>5490650</v>
      </c>
      <c r="F44" s="15"/>
      <c r="G44" s="23">
        <f>SUM(G45:G46)</f>
        <v>5490650</v>
      </c>
      <c r="H44" s="44"/>
    </row>
    <row r="45" spans="1:9" ht="20.100000000000001" customHeight="1">
      <c r="A45" s="11">
        <v>1</v>
      </c>
      <c r="B45" s="18" t="s">
        <v>53</v>
      </c>
      <c r="C45" s="20">
        <v>102006204933</v>
      </c>
      <c r="D45" s="14" t="s">
        <v>71</v>
      </c>
      <c r="E45" s="22">
        <f>G45</f>
        <v>2745325</v>
      </c>
      <c r="F45" s="22"/>
      <c r="G45" s="22">
        <f>'[1]Thang 1'!$T$46</f>
        <v>2745325</v>
      </c>
      <c r="H45" s="45"/>
    </row>
    <row r="46" spans="1:9" ht="20.100000000000001" customHeight="1">
      <c r="A46" s="11">
        <v>2</v>
      </c>
      <c r="B46" s="19" t="s">
        <v>54</v>
      </c>
      <c r="C46" s="20">
        <v>103002159062</v>
      </c>
      <c r="D46" s="14" t="s">
        <v>71</v>
      </c>
      <c r="E46" s="21">
        <f>G46</f>
        <v>2745325</v>
      </c>
      <c r="F46" s="21"/>
      <c r="G46" s="21">
        <f>'[1]Thang 1'!$T$47</f>
        <v>2745325</v>
      </c>
      <c r="H46" s="46"/>
    </row>
    <row r="47" spans="1:9" ht="20.100000000000001" customHeight="1">
      <c r="A47" s="24"/>
      <c r="B47" s="25"/>
      <c r="C47" s="26"/>
      <c r="D47" s="27"/>
      <c r="E47" s="24"/>
      <c r="F47" s="24"/>
      <c r="G47" s="24"/>
      <c r="H47" s="47"/>
      <c r="I47" s="29"/>
    </row>
    <row r="48" spans="1:9" ht="20.100000000000001" customHeight="1">
      <c r="A48" s="28"/>
      <c r="B48" s="100" t="s">
        <v>85</v>
      </c>
      <c r="C48" s="100"/>
      <c r="D48" s="100"/>
      <c r="E48" s="100"/>
      <c r="F48" s="100"/>
      <c r="G48" s="100"/>
      <c r="H48" s="100"/>
    </row>
    <row r="49" spans="1:8" ht="20.100000000000001" customHeight="1">
      <c r="A49" s="28"/>
      <c r="B49" s="30" t="s">
        <v>57</v>
      </c>
      <c r="C49" s="31"/>
      <c r="D49" s="31"/>
      <c r="E49" s="31"/>
      <c r="F49" s="31"/>
      <c r="G49" s="29"/>
    </row>
    <row r="50" spans="1:8" ht="20.100000000000001" customHeight="1">
      <c r="A50" s="28"/>
      <c r="B50" s="101" t="s">
        <v>92</v>
      </c>
      <c r="C50" s="101"/>
      <c r="D50" s="101"/>
      <c r="E50" s="101"/>
      <c r="F50" s="101"/>
      <c r="G50" s="101"/>
      <c r="H50" s="101"/>
    </row>
    <row r="51" spans="1:8" ht="20.100000000000001" customHeight="1">
      <c r="A51" s="28"/>
      <c r="B51" s="101" t="s">
        <v>92</v>
      </c>
      <c r="C51" s="101"/>
      <c r="D51" s="101"/>
      <c r="E51" s="101"/>
      <c r="F51" s="101"/>
      <c r="G51" s="101"/>
      <c r="H51" s="101"/>
    </row>
    <row r="52" spans="1:8" ht="20.100000000000001" customHeight="1">
      <c r="A52" s="28"/>
      <c r="B52" s="101" t="s">
        <v>92</v>
      </c>
      <c r="C52" s="101"/>
      <c r="D52" s="101"/>
      <c r="E52" s="101"/>
      <c r="F52" s="101"/>
      <c r="G52" s="101"/>
      <c r="H52" s="101"/>
    </row>
    <row r="53" spans="1:8" ht="20.100000000000001" customHeight="1">
      <c r="A53" s="28"/>
      <c r="B53" s="31"/>
      <c r="C53" s="31"/>
      <c r="D53" s="31"/>
      <c r="E53" s="31"/>
      <c r="F53" s="102" t="s">
        <v>91</v>
      </c>
      <c r="G53" s="102"/>
      <c r="H53" s="102"/>
    </row>
    <row r="54" spans="1:8" ht="20.100000000000001" customHeight="1">
      <c r="A54" s="103" t="s">
        <v>59</v>
      </c>
      <c r="B54" s="103"/>
      <c r="C54" s="103" t="s">
        <v>60</v>
      </c>
      <c r="D54" s="103"/>
      <c r="E54" s="103"/>
      <c r="F54" s="103" t="s">
        <v>55</v>
      </c>
      <c r="G54" s="103"/>
      <c r="H54" s="103"/>
    </row>
    <row r="55" spans="1:8" ht="20.100000000000001" customHeight="1"/>
    <row r="56" spans="1:8" ht="20.100000000000001" customHeight="1"/>
    <row r="57" spans="1:8" ht="20.100000000000001" customHeight="1"/>
    <row r="58" spans="1:8" ht="20.100000000000001" customHeight="1">
      <c r="A58" s="103" t="s">
        <v>24</v>
      </c>
      <c r="B58" s="103"/>
      <c r="C58" s="103" t="s">
        <v>24</v>
      </c>
      <c r="D58" s="103"/>
      <c r="E58" s="103"/>
      <c r="F58" s="103" t="s">
        <v>21</v>
      </c>
      <c r="G58" s="103"/>
      <c r="H58" s="103"/>
    </row>
    <row r="59" spans="1:8" ht="20.100000000000001" customHeight="1">
      <c r="B59" s="53"/>
      <c r="C59" s="53"/>
      <c r="D59" s="53"/>
      <c r="E59" s="53"/>
      <c r="F59" s="53"/>
      <c r="G59" s="53"/>
      <c r="H59" s="53"/>
    </row>
    <row r="60" spans="1:8" ht="20.100000000000001" customHeight="1">
      <c r="A60" s="103" t="s">
        <v>63</v>
      </c>
      <c r="B60" s="103"/>
      <c r="C60" s="103"/>
      <c r="D60" s="103"/>
      <c r="E60" s="103"/>
      <c r="F60" s="103"/>
      <c r="G60" s="103"/>
      <c r="H60" s="103"/>
    </row>
    <row r="61" spans="1:8" ht="20.100000000000001" customHeight="1">
      <c r="E61" s="104" t="s">
        <v>69</v>
      </c>
      <c r="F61" s="104"/>
      <c r="G61" s="104"/>
    </row>
    <row r="62" spans="1:8" ht="20.100000000000001" customHeight="1">
      <c r="B62" s="103" t="s">
        <v>66</v>
      </c>
      <c r="C62" s="103"/>
      <c r="D62" s="103"/>
      <c r="E62" s="103" t="s">
        <v>64</v>
      </c>
      <c r="F62" s="103"/>
      <c r="G62" s="103"/>
      <c r="H62" s="103"/>
    </row>
    <row r="63" spans="1:8" ht="20.100000000000001" customHeight="1">
      <c r="E63" s="103" t="s">
        <v>65</v>
      </c>
      <c r="F63" s="103"/>
      <c r="G63" s="103"/>
      <c r="H63" s="103"/>
    </row>
    <row r="64" spans="1:8" ht="20.100000000000001" customHeight="1"/>
    <row r="65" ht="20.100000000000001" customHeight="1"/>
  </sheetData>
  <mergeCells count="30">
    <mergeCell ref="E63:H63"/>
    <mergeCell ref="B51:H51"/>
    <mergeCell ref="B52:H52"/>
    <mergeCell ref="A58:B58"/>
    <mergeCell ref="C58:E58"/>
    <mergeCell ref="F58:H58"/>
    <mergeCell ref="A60:H60"/>
    <mergeCell ref="E61:G61"/>
    <mergeCell ref="B62:D62"/>
    <mergeCell ref="E62:H62"/>
    <mergeCell ref="C11:D11"/>
    <mergeCell ref="B48:H48"/>
    <mergeCell ref="B50:H50"/>
    <mergeCell ref="F53:H53"/>
    <mergeCell ref="A54:B54"/>
    <mergeCell ref="C54:E54"/>
    <mergeCell ref="F54:H54"/>
    <mergeCell ref="G8:H8"/>
    <mergeCell ref="A9:A10"/>
    <mergeCell ref="B9:B10"/>
    <mergeCell ref="C9:D9"/>
    <mergeCell ref="E9:E10"/>
    <mergeCell ref="F9:G9"/>
    <mergeCell ref="H9:H10"/>
    <mergeCell ref="B7:H7"/>
    <mergeCell ref="A1:H1"/>
    <mergeCell ref="A2:H2"/>
    <mergeCell ref="B4:F4"/>
    <mergeCell ref="B5:F5"/>
    <mergeCell ref="B6:H6"/>
  </mergeCells>
  <pageMargins left="0.19685039370078741" right="0.23622047244094491" top="0.39370078740157483" bottom="0.3937007874015748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Truy lĩnh lương</vt:lpstr>
      <vt:lpstr>Phép</vt:lpstr>
      <vt:lpstr>Thang 12</vt:lpstr>
      <vt:lpstr>Thang 11</vt:lpstr>
      <vt:lpstr>Thang 10_3GV mới</vt:lpstr>
      <vt:lpstr>Thang 10</vt:lpstr>
      <vt:lpstr>Thang 9</vt:lpstr>
      <vt:lpstr>Thang 8</vt:lpstr>
      <vt:lpstr>Thang 7</vt:lpstr>
      <vt:lpstr>Thang 6</vt:lpstr>
      <vt:lpstr>Thang 5</vt:lpstr>
      <vt:lpstr>Thang 4</vt:lpstr>
      <vt:lpstr>Sheet2</vt:lpstr>
      <vt:lpstr>Sheet3</vt:lpstr>
      <vt:lpstr>Phép!Print_Titles</vt:lpstr>
      <vt:lpstr>'Thang 10'!Print_Titles</vt:lpstr>
      <vt:lpstr>'Thang 10_3GV mới'!Print_Titles</vt:lpstr>
      <vt:lpstr>'Thang 11'!Print_Titles</vt:lpstr>
      <vt:lpstr>'Thang 12'!Print_Titles</vt:lpstr>
      <vt:lpstr>'Thang 4'!Print_Titles</vt:lpstr>
      <vt:lpstr>'Thang 5'!Print_Titles</vt:lpstr>
      <vt:lpstr>'Thang 6'!Print_Titles</vt:lpstr>
      <vt:lpstr>'Thang 7'!Print_Titles</vt:lpstr>
      <vt:lpstr>'Thang 8'!Print_Titles</vt:lpstr>
      <vt:lpstr>'Thang 9'!Print_Titles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2020-12-01T00:54:49Z</cp:lastPrinted>
  <dcterms:created xsi:type="dcterms:W3CDTF">2020-04-07T04:54:27Z</dcterms:created>
  <dcterms:modified xsi:type="dcterms:W3CDTF">2020-12-01T01:00:11Z</dcterms:modified>
</cp:coreProperties>
</file>